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65"/>
  </bookViews>
  <sheets>
    <sheet name="Сайдинг" sheetId="12" r:id="rId1"/>
    <sheet name="Фасадные панели" sheetId="3" r:id="rId2"/>
    <sheet name="Водосточная система" sheetId="5" r:id="rId3"/>
    <sheet name="Стеновые панели" sheetId="10" r:id="rId4"/>
    <sheet name="Подоконники" sheetId="11" r:id="rId5"/>
  </sheets>
  <definedNames>
    <definedName name="_xlnm._FilterDatabase" localSheetId="2" hidden="1">'Водосточная система'!$A$1:$R$83</definedName>
    <definedName name="_xlnm._FilterDatabase" localSheetId="0" hidden="1">Сайдинг!$A$1:$U$176</definedName>
    <definedName name="_xlnm._FilterDatabase" localSheetId="1" hidden="1">'Фасадные панели'!$A$1:$S$176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3" i="11"/>
  <c r="R166" i="3"/>
  <c r="M166" i="3"/>
  <c r="R165" i="3"/>
  <c r="M165" i="3"/>
  <c r="R164" i="3"/>
  <c r="M164" i="3"/>
  <c r="R163" i="3"/>
  <c r="M163" i="3"/>
  <c r="R83" i="3"/>
  <c r="M83" i="3"/>
  <c r="R82" i="3"/>
  <c r="M82" i="3"/>
  <c r="R81" i="3"/>
  <c r="M81" i="3"/>
  <c r="R80" i="3"/>
  <c r="M80" i="3"/>
  <c r="R78" i="3"/>
  <c r="M78" i="3"/>
  <c r="M87" i="3" l="1"/>
  <c r="M88" i="3"/>
  <c r="M89" i="3"/>
  <c r="M90" i="3"/>
  <c r="M92" i="3"/>
  <c r="M93" i="3"/>
  <c r="M94" i="3"/>
  <c r="M95" i="3"/>
  <c r="M96" i="3"/>
  <c r="M98" i="3"/>
  <c r="M99" i="3"/>
  <c r="M100" i="3"/>
  <c r="M101" i="3"/>
  <c r="M103" i="3"/>
  <c r="M104" i="3"/>
  <c r="M105" i="3"/>
  <c r="M106" i="3"/>
  <c r="M108" i="3"/>
  <c r="M109" i="3"/>
  <c r="M110" i="3"/>
  <c r="M111" i="3"/>
  <c r="M113" i="3"/>
  <c r="M114" i="3"/>
  <c r="M115" i="3"/>
  <c r="M116" i="3"/>
  <c r="M117" i="3"/>
  <c r="M118" i="3"/>
  <c r="M120" i="3"/>
  <c r="M121" i="3"/>
  <c r="M122" i="3"/>
  <c r="M123" i="3"/>
  <c r="M124" i="3"/>
  <c r="M125" i="3"/>
  <c r="M128" i="3"/>
  <c r="M129" i="3"/>
  <c r="M130" i="3"/>
  <c r="M131" i="3"/>
  <c r="M133" i="3"/>
  <c r="M134" i="3"/>
  <c r="M135" i="3"/>
  <c r="M137" i="3"/>
  <c r="M138" i="3"/>
  <c r="M139" i="3"/>
  <c r="M140" i="3"/>
  <c r="M142" i="3"/>
  <c r="M143" i="3"/>
  <c r="M145" i="3"/>
  <c r="M146" i="3"/>
  <c r="M147" i="3"/>
  <c r="M86" i="3"/>
  <c r="M151" i="3"/>
  <c r="M152" i="3"/>
  <c r="M153" i="3"/>
  <c r="M155" i="3"/>
  <c r="M156" i="3"/>
  <c r="M157" i="3"/>
  <c r="M159" i="3"/>
  <c r="M160" i="3"/>
  <c r="M161" i="3"/>
  <c r="M150" i="3"/>
  <c r="L24" i="5"/>
  <c r="L23" i="5"/>
  <c r="L4" i="5"/>
  <c r="L3" i="5"/>
  <c r="L18" i="5"/>
  <c r="L17" i="5"/>
  <c r="L14" i="5"/>
  <c r="L13" i="5"/>
  <c r="L6" i="5"/>
  <c r="L5" i="5"/>
  <c r="K21" i="11" l="1"/>
  <c r="K22" i="11"/>
  <c r="K23" i="11"/>
  <c r="K20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9" i="11"/>
  <c r="K3" i="11"/>
  <c r="K4" i="10"/>
  <c r="K5" i="10"/>
  <c r="K6" i="10"/>
  <c r="K7" i="10"/>
  <c r="K8" i="10"/>
  <c r="K10" i="10"/>
  <c r="K11" i="10"/>
  <c r="K12" i="10"/>
  <c r="K13" i="10"/>
  <c r="K14" i="10"/>
  <c r="K15" i="10"/>
  <c r="K17" i="10"/>
  <c r="K18" i="10"/>
  <c r="K3" i="10"/>
  <c r="L7" i="5"/>
  <c r="L8" i="5"/>
  <c r="L9" i="5"/>
  <c r="L10" i="5"/>
  <c r="L11" i="5"/>
  <c r="L12" i="5"/>
  <c r="L15" i="5"/>
  <c r="L16" i="5"/>
  <c r="L19" i="5"/>
  <c r="L20" i="5"/>
  <c r="L21" i="5"/>
  <c r="L22" i="5"/>
  <c r="L25" i="5"/>
  <c r="L26" i="5"/>
  <c r="M68" i="3"/>
  <c r="M69" i="3"/>
  <c r="M70" i="3"/>
  <c r="M72" i="3"/>
  <c r="M73" i="3"/>
  <c r="M74" i="3"/>
  <c r="M76" i="3"/>
  <c r="M77" i="3"/>
  <c r="M67" i="3"/>
  <c r="M63" i="3"/>
  <c r="M64" i="3"/>
  <c r="M62" i="3"/>
  <c r="M55" i="3"/>
  <c r="M56" i="3"/>
  <c r="M57" i="3"/>
  <c r="M54" i="3"/>
  <c r="M46" i="3"/>
  <c r="M47" i="3"/>
  <c r="M48" i="3"/>
  <c r="M45" i="3"/>
  <c r="M169" i="3"/>
  <c r="M170" i="3"/>
  <c r="M171" i="3"/>
  <c r="M172" i="3"/>
  <c r="M173" i="3"/>
  <c r="M174" i="3"/>
  <c r="M175" i="3"/>
  <c r="M176" i="3"/>
  <c r="M168" i="3"/>
  <c r="M5" i="3"/>
  <c r="M6" i="3"/>
  <c r="M7" i="3"/>
  <c r="M9" i="3"/>
  <c r="M10" i="3"/>
  <c r="M11" i="3"/>
  <c r="M12" i="3"/>
  <c r="M13" i="3"/>
  <c r="M15" i="3"/>
  <c r="M16" i="3"/>
  <c r="M17" i="3"/>
  <c r="M18" i="3"/>
  <c r="M20" i="3"/>
  <c r="M21" i="3"/>
  <c r="M22" i="3"/>
  <c r="M23" i="3"/>
  <c r="M25" i="3"/>
  <c r="M26" i="3"/>
  <c r="M27" i="3"/>
  <c r="M28" i="3"/>
  <c r="M29" i="3"/>
  <c r="M30" i="3"/>
  <c r="M32" i="3"/>
  <c r="M33" i="3"/>
  <c r="M34" i="3"/>
  <c r="M35" i="3"/>
  <c r="M37" i="3"/>
  <c r="M38" i="3"/>
  <c r="M39" i="3"/>
  <c r="M40" i="3"/>
  <c r="M41" i="3"/>
  <c r="M42" i="3"/>
  <c r="M50" i="3"/>
  <c r="M51" i="3"/>
  <c r="M52" i="3"/>
  <c r="M59" i="3"/>
  <c r="M60" i="3"/>
  <c r="M4" i="3"/>
  <c r="K5" i="12"/>
  <c r="L5" i="12" s="1"/>
  <c r="K6" i="12"/>
  <c r="L6" i="12" s="1"/>
  <c r="K7" i="12"/>
  <c r="L7" i="12" s="1"/>
  <c r="K8" i="12"/>
  <c r="L8" i="12" s="1"/>
  <c r="K9" i="12"/>
  <c r="L9" i="12" s="1"/>
  <c r="K10" i="12"/>
  <c r="L10" i="12" s="1"/>
  <c r="K11" i="12"/>
  <c r="L11" i="12" s="1"/>
  <c r="K12" i="12"/>
  <c r="L12" i="12" s="1"/>
  <c r="K13" i="12"/>
  <c r="L13" i="12" s="1"/>
  <c r="K15" i="12"/>
  <c r="L15" i="12" s="1"/>
  <c r="K16" i="12"/>
  <c r="L16" i="12" s="1"/>
  <c r="K17" i="12"/>
  <c r="L17" i="12" s="1"/>
  <c r="K19" i="12"/>
  <c r="L19" i="12" s="1"/>
  <c r="K20" i="12"/>
  <c r="L20" i="12" s="1"/>
  <c r="K21" i="12"/>
  <c r="L21" i="12" s="1"/>
  <c r="K24" i="12"/>
  <c r="L24" i="12" s="1"/>
  <c r="K25" i="12"/>
  <c r="L25" i="12" s="1"/>
  <c r="K26" i="12"/>
  <c r="L26" i="12" s="1"/>
  <c r="K27" i="12"/>
  <c r="L27" i="12" s="1"/>
  <c r="K28" i="12"/>
  <c r="L28" i="12" s="1"/>
  <c r="K30" i="12"/>
  <c r="L30" i="12" s="1"/>
  <c r="K31" i="12"/>
  <c r="L31" i="12" s="1"/>
  <c r="K32" i="12"/>
  <c r="L32" i="12" s="1"/>
  <c r="K34" i="12"/>
  <c r="L34" i="12" s="1"/>
  <c r="K35" i="12"/>
  <c r="L35" i="12" s="1"/>
  <c r="K36" i="12"/>
  <c r="L36" i="12" s="1"/>
  <c r="K39" i="12"/>
  <c r="L39" i="12" s="1"/>
  <c r="K40" i="12"/>
  <c r="L40" i="12" s="1"/>
  <c r="K41" i="12"/>
  <c r="L41" i="12" s="1"/>
  <c r="K43" i="12"/>
  <c r="L43" i="12" s="1"/>
  <c r="K44" i="12"/>
  <c r="L44" i="12" s="1"/>
  <c r="K45" i="12"/>
  <c r="L45" i="12" s="1"/>
  <c r="K47" i="12"/>
  <c r="L47" i="12" s="1"/>
  <c r="K48" i="12"/>
  <c r="L48" i="12" s="1"/>
  <c r="K49" i="12"/>
  <c r="L49" i="12" s="1"/>
  <c r="K50" i="12"/>
  <c r="L50" i="12" s="1"/>
  <c r="K51" i="12"/>
  <c r="L51" i="12" s="1"/>
  <c r="K52" i="12"/>
  <c r="L52" i="12" s="1"/>
  <c r="K53" i="12"/>
  <c r="L53" i="12" s="1"/>
  <c r="K54" i="12"/>
  <c r="L54" i="12" s="1"/>
  <c r="K55" i="12"/>
  <c r="L55" i="12" s="1"/>
  <c r="K56" i="12"/>
  <c r="L56" i="12" s="1"/>
  <c r="K57" i="12"/>
  <c r="L57" i="12" s="1"/>
  <c r="K58" i="12"/>
  <c r="L58" i="12" s="1"/>
  <c r="K62" i="12"/>
  <c r="K63" i="12"/>
  <c r="K64" i="12"/>
  <c r="K65" i="12"/>
  <c r="K66" i="12"/>
  <c r="K67" i="12"/>
  <c r="K68" i="12"/>
  <c r="K69" i="12"/>
  <c r="K70" i="12"/>
  <c r="K71" i="12"/>
  <c r="K73" i="12"/>
  <c r="K74" i="12"/>
  <c r="K75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90" i="12"/>
  <c r="K91" i="12"/>
  <c r="K92" i="12"/>
  <c r="K95" i="12"/>
  <c r="K96" i="12"/>
  <c r="K97" i="12"/>
  <c r="K98" i="12"/>
  <c r="K99" i="12"/>
  <c r="K100" i="12"/>
  <c r="K101" i="12"/>
  <c r="K102" i="12"/>
  <c r="K103" i="12"/>
  <c r="K104" i="12"/>
  <c r="K106" i="12"/>
  <c r="K107" i="12"/>
  <c r="K109" i="12"/>
  <c r="K110" i="12"/>
  <c r="K111" i="12"/>
  <c r="K114" i="12"/>
  <c r="K115" i="12"/>
  <c r="K116" i="12"/>
  <c r="K117" i="12"/>
  <c r="K118" i="12"/>
  <c r="K119" i="12"/>
  <c r="K120" i="12"/>
  <c r="K121" i="12"/>
  <c r="K122" i="12"/>
  <c r="K123" i="12"/>
  <c r="K124" i="12"/>
  <c r="K126" i="12"/>
  <c r="K127" i="12"/>
  <c r="K128" i="12"/>
  <c r="K129" i="12"/>
  <c r="K130" i="12"/>
  <c r="K132" i="12"/>
  <c r="K133" i="12"/>
  <c r="K134" i="12"/>
  <c r="K137" i="12"/>
  <c r="K138" i="12"/>
  <c r="K139" i="12"/>
  <c r="K140" i="12"/>
  <c r="K141" i="12"/>
  <c r="K142" i="12"/>
  <c r="K143" i="12"/>
  <c r="K144" i="12"/>
  <c r="K145" i="12"/>
  <c r="K146" i="12"/>
  <c r="K148" i="12"/>
  <c r="K149" i="12"/>
  <c r="K150" i="12"/>
  <c r="K152" i="12"/>
  <c r="K153" i="12"/>
  <c r="K154" i="12"/>
  <c r="K157" i="12"/>
  <c r="K159" i="12"/>
  <c r="K162" i="12"/>
  <c r="K164" i="12"/>
  <c r="K166" i="12"/>
  <c r="K169" i="12"/>
  <c r="K171" i="12"/>
  <c r="K174" i="12"/>
  <c r="K176" i="12"/>
  <c r="K4" i="12"/>
  <c r="L4" i="12" s="1"/>
  <c r="A153" i="12"/>
  <c r="A154" i="12" s="1"/>
  <c r="A149" i="12"/>
  <c r="A150" i="12" s="1"/>
  <c r="A138" i="12"/>
  <c r="A139" i="12" s="1"/>
  <c r="A140" i="12" s="1"/>
  <c r="A141" i="12" s="1"/>
  <c r="A142" i="12" s="1"/>
  <c r="A143" i="12" s="1"/>
  <c r="A144" i="12" s="1"/>
  <c r="A145" i="12" s="1"/>
  <c r="A146" i="12" s="1"/>
  <c r="A133" i="12"/>
  <c r="A134" i="12" s="1"/>
  <c r="A127" i="12"/>
  <c r="A128" i="12" s="1"/>
  <c r="A129" i="12" s="1"/>
  <c r="A130" i="12" s="1"/>
  <c r="A115" i="12"/>
  <c r="A116" i="12" s="1"/>
  <c r="A117" i="12" s="1"/>
  <c r="A118" i="12" s="1"/>
  <c r="A119" i="12" s="1"/>
  <c r="A120" i="12" s="1"/>
  <c r="A121" i="12" s="1"/>
  <c r="A122" i="12" s="1"/>
  <c r="A123" i="12" s="1"/>
  <c r="A124" i="12" s="1"/>
  <c r="A110" i="12"/>
  <c r="A111" i="12" s="1"/>
  <c r="A96" i="12"/>
  <c r="A97" i="12" s="1"/>
  <c r="A98" i="12" s="1"/>
  <c r="A99" i="12" s="1"/>
  <c r="A100" i="12" s="1"/>
  <c r="A101" i="12" s="1"/>
  <c r="A102" i="12" s="1"/>
  <c r="A104" i="12" s="1"/>
  <c r="A91" i="12"/>
  <c r="A92" i="12" s="1"/>
  <c r="A79" i="12"/>
  <c r="A80" i="12" s="1"/>
  <c r="A81" i="12" s="1"/>
  <c r="A82" i="12" s="1"/>
  <c r="A83" i="12" s="1"/>
  <c r="A84" i="12" s="1"/>
  <c r="A85" i="12" s="1"/>
  <c r="A86" i="12" s="1"/>
  <c r="A87" i="12" s="1"/>
  <c r="A88" i="12" s="1"/>
  <c r="A74" i="12"/>
  <c r="A75" i="12" s="1"/>
  <c r="A63" i="12"/>
  <c r="A64" i="12" s="1"/>
  <c r="A65" i="12" s="1"/>
  <c r="A66" i="12" s="1"/>
  <c r="A67" i="12" s="1"/>
  <c r="A68" i="12" s="1"/>
  <c r="A69" i="12" s="1"/>
  <c r="A48" i="12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44" i="12"/>
  <c r="A45" i="12" s="1"/>
  <c r="A40" i="12"/>
  <c r="A41" i="12" s="1"/>
  <c r="A35" i="12"/>
  <c r="A36" i="12" s="1"/>
  <c r="A31" i="12"/>
  <c r="A32" i="12" s="1"/>
  <c r="A25" i="12"/>
  <c r="A26" i="12" s="1"/>
  <c r="A27" i="12" s="1"/>
  <c r="A28" i="12" s="1"/>
  <c r="A20" i="12"/>
  <c r="A21" i="12" s="1"/>
  <c r="A16" i="12"/>
  <c r="A17" i="12" s="1"/>
  <c r="A13" i="12"/>
  <c r="R153" i="3" l="1"/>
  <c r="A169" i="3"/>
  <c r="A170" i="3" s="1"/>
  <c r="A171" i="3" s="1"/>
  <c r="A172" i="3" s="1"/>
  <c r="A173" i="3" s="1"/>
  <c r="A174" i="3" s="1"/>
  <c r="A175" i="3" s="1"/>
  <c r="A176" i="3" s="1"/>
  <c r="R106" i="3"/>
  <c r="R37" i="3"/>
  <c r="Q36" i="12"/>
  <c r="Q35" i="12"/>
  <c r="Q34" i="12"/>
  <c r="Q32" i="12"/>
  <c r="Q31" i="12"/>
  <c r="Q30" i="12"/>
  <c r="Q28" i="12"/>
  <c r="Q27" i="12"/>
  <c r="Q26" i="12"/>
  <c r="Q25" i="12"/>
  <c r="Q24" i="12"/>
  <c r="R68" i="3" l="1"/>
  <c r="R69" i="3"/>
  <c r="R70" i="3"/>
  <c r="R72" i="3"/>
  <c r="R73" i="3"/>
  <c r="R74" i="3"/>
  <c r="R76" i="3"/>
  <c r="R77" i="3"/>
  <c r="R155" i="3"/>
  <c r="R156" i="3"/>
  <c r="R157" i="3"/>
  <c r="R159" i="3"/>
  <c r="R160" i="3"/>
  <c r="R161" i="3"/>
  <c r="R150" i="3"/>
  <c r="R151" i="3"/>
  <c r="R152" i="3"/>
  <c r="R67" i="3"/>
  <c r="R64" i="3"/>
  <c r="R63" i="3"/>
  <c r="R62" i="3"/>
  <c r="R42" i="3"/>
  <c r="R41" i="3"/>
  <c r="R40" i="3"/>
  <c r="R39" i="3"/>
  <c r="R38" i="3"/>
  <c r="R35" i="3"/>
  <c r="R34" i="3"/>
  <c r="R33" i="3"/>
  <c r="R32" i="3"/>
  <c r="R30" i="3"/>
  <c r="R29" i="3"/>
  <c r="R28" i="3"/>
  <c r="R27" i="3"/>
  <c r="R26" i="3"/>
  <c r="R25" i="3"/>
  <c r="R7" i="3"/>
  <c r="R6" i="3"/>
  <c r="R5" i="3"/>
  <c r="R4" i="3"/>
  <c r="R23" i="3"/>
  <c r="R22" i="3"/>
  <c r="R21" i="3"/>
  <c r="R20" i="3"/>
  <c r="R18" i="3"/>
  <c r="R17" i="3"/>
  <c r="R16" i="3"/>
  <c r="R15" i="3"/>
  <c r="R13" i="3"/>
  <c r="R12" i="3"/>
  <c r="R11" i="3"/>
  <c r="R10" i="3"/>
  <c r="R9" i="3"/>
  <c r="R60" i="3"/>
  <c r="R59" i="3"/>
  <c r="R57" i="3"/>
  <c r="R56" i="3"/>
  <c r="R55" i="3"/>
  <c r="R54" i="3"/>
  <c r="R52" i="3"/>
  <c r="R51" i="3"/>
  <c r="R50" i="3"/>
  <c r="R48" i="3"/>
  <c r="R47" i="3"/>
  <c r="R46" i="3"/>
  <c r="R45" i="3"/>
  <c r="R125" i="3"/>
  <c r="R124" i="3"/>
  <c r="R123" i="3"/>
  <c r="R122" i="3"/>
  <c r="R121" i="3"/>
  <c r="R120" i="3"/>
  <c r="R118" i="3"/>
  <c r="R117" i="3"/>
  <c r="R116" i="3"/>
  <c r="R115" i="3"/>
  <c r="R114" i="3"/>
  <c r="R113" i="3"/>
  <c r="R111" i="3"/>
  <c r="R110" i="3"/>
  <c r="R109" i="3"/>
  <c r="R108" i="3"/>
  <c r="R105" i="3"/>
  <c r="R104" i="3"/>
  <c r="R103" i="3"/>
  <c r="R101" i="3"/>
  <c r="R100" i="3"/>
  <c r="R99" i="3"/>
  <c r="R98" i="3"/>
  <c r="R96" i="3"/>
  <c r="R95" i="3"/>
  <c r="R94" i="3"/>
  <c r="R93" i="3"/>
  <c r="R92" i="3"/>
  <c r="R90" i="3"/>
  <c r="R89" i="3"/>
  <c r="R88" i="3"/>
  <c r="R87" i="3"/>
  <c r="R86" i="3"/>
  <c r="R147" i="3"/>
  <c r="R146" i="3"/>
  <c r="R145" i="3"/>
  <c r="R143" i="3"/>
  <c r="R142" i="3"/>
  <c r="R140" i="3"/>
  <c r="R139" i="3"/>
  <c r="R138" i="3"/>
  <c r="R137" i="3"/>
  <c r="R135" i="3"/>
  <c r="R134" i="3"/>
  <c r="R133" i="3"/>
  <c r="R131" i="3"/>
  <c r="R130" i="3"/>
  <c r="R129" i="3"/>
  <c r="R128" i="3"/>
  <c r="R176" i="3"/>
  <c r="R175" i="3"/>
  <c r="R174" i="3"/>
  <c r="R173" i="3"/>
  <c r="R172" i="3"/>
  <c r="R171" i="3"/>
  <c r="R170" i="3"/>
  <c r="A129" i="3"/>
  <c r="A130" i="3" s="1"/>
  <c r="A131" i="3" s="1"/>
  <c r="A133" i="3" s="1"/>
  <c r="A134" i="3" s="1"/>
  <c r="A135" i="3" s="1"/>
  <c r="A137" i="3" s="1"/>
  <c r="A138" i="3" s="1"/>
  <c r="A139" i="3" s="1"/>
  <c r="A140" i="3" s="1"/>
  <c r="A142" i="3" s="1"/>
  <c r="A143" i="3" s="1"/>
  <c r="A145" i="3" s="1"/>
  <c r="A146" i="3" s="1"/>
  <c r="A147" i="3" s="1"/>
  <c r="A87" i="3" s="1"/>
  <c r="A88" i="3" s="1"/>
  <c r="A89" i="3" s="1"/>
  <c r="A90" i="3" s="1"/>
  <c r="A92" i="3" s="1"/>
  <c r="A93" i="3" s="1"/>
  <c r="A94" i="3" s="1"/>
  <c r="A95" i="3" s="1"/>
  <c r="A96" i="3" s="1"/>
  <c r="A98" i="3" s="1"/>
  <c r="A99" i="3" s="1"/>
  <c r="A100" i="3" s="1"/>
  <c r="A101" i="3" s="1"/>
  <c r="A103" i="3" s="1"/>
  <c r="A104" i="3" s="1"/>
  <c r="A105" i="3" s="1"/>
  <c r="R169" i="3"/>
  <c r="R168" i="3"/>
  <c r="A106" i="3" l="1"/>
  <c r="A108" i="3" s="1"/>
  <c r="A109" i="3" s="1"/>
  <c r="A110" i="3" s="1"/>
  <c r="A111" i="3" s="1"/>
  <c r="A113" i="3" s="1"/>
  <c r="A114" i="3" s="1"/>
  <c r="A115" i="3" s="1"/>
  <c r="A116" i="3" s="1"/>
  <c r="A117" i="3" s="1"/>
  <c r="A118" i="3" s="1"/>
  <c r="A120" i="3" l="1"/>
  <c r="A121" i="3" s="1"/>
  <c r="A122" i="3" s="1"/>
  <c r="A123" i="3" s="1"/>
  <c r="A124" i="3" s="1"/>
  <c r="A125" i="3" s="1"/>
  <c r="A46" i="3" s="1"/>
  <c r="A47" i="3" s="1"/>
  <c r="A48" i="3" s="1"/>
  <c r="A50" i="3" s="1"/>
  <c r="A51" i="3" s="1"/>
  <c r="A52" i="3" s="1"/>
  <c r="A54" i="3" s="1"/>
  <c r="A55" i="3" s="1"/>
  <c r="A56" i="3" s="1"/>
  <c r="A57" i="3" s="1"/>
  <c r="A59" i="3" s="1"/>
  <c r="A60" i="3" s="1"/>
  <c r="A15" i="3" s="1"/>
  <c r="A16" i="3" s="1"/>
  <c r="A17" i="3" s="1"/>
  <c r="A18" i="3" s="1"/>
  <c r="A20" i="3" s="1"/>
  <c r="A21" i="3" s="1"/>
  <c r="A22" i="3" s="1"/>
  <c r="A23" i="3" s="1"/>
  <c r="A6" i="3" s="1"/>
  <c r="A7" i="3" s="1"/>
  <c r="A26" i="3" s="1"/>
  <c r="A27" i="3" s="1"/>
  <c r="A28" i="3" s="1"/>
  <c r="A29" i="3" s="1"/>
  <c r="A30" i="3" s="1"/>
  <c r="A32" i="3" s="1"/>
  <c r="A33" i="3" s="1"/>
  <c r="A34" i="3" s="1"/>
  <c r="A35" i="3" s="1"/>
  <c r="A37" i="3" s="1"/>
  <c r="A38" i="3" s="1"/>
  <c r="A39" i="3" s="1"/>
  <c r="A40" i="3" s="1"/>
  <c r="A41" i="3" s="1"/>
  <c r="A42" i="3" s="1"/>
  <c r="A68" i="3" s="1"/>
  <c r="A69" i="3" s="1"/>
  <c r="A70" i="3" s="1"/>
  <c r="A72" i="3" s="1"/>
  <c r="A73" i="3" s="1"/>
  <c r="A74" i="3" s="1"/>
  <c r="A76" i="3" s="1"/>
  <c r="A77" i="3" s="1"/>
  <c r="A157" i="3" l="1"/>
  <c r="A159" i="3" s="1"/>
  <c r="A160" i="3" s="1"/>
  <c r="A161" i="3" s="1"/>
  <c r="A151" i="3" s="1"/>
  <c r="A152" i="3" s="1"/>
  <c r="A63" i="3" s="1"/>
  <c r="A64" i="3" s="1"/>
  <c r="A78" i="3"/>
</calcChain>
</file>

<file path=xl/sharedStrings.xml><?xml version="1.0" encoding="utf-8"?>
<sst xmlns="http://schemas.openxmlformats.org/spreadsheetml/2006/main" count="2858" uniqueCount="822">
  <si>
    <t>№ пп</t>
  </si>
  <si>
    <t>Артикул</t>
  </si>
  <si>
    <t>Наименование товаров</t>
  </si>
  <si>
    <t>Единица измерения</t>
  </si>
  <si>
    <t>Минимальная кратность заказа</t>
  </si>
  <si>
    <t>Вес, кг минимальной единицы отгрузки</t>
  </si>
  <si>
    <t>Длина, м минимальной единицы отгрузки</t>
  </si>
  <si>
    <t>Ширина, м минимальной единицы отгрузки</t>
  </si>
  <si>
    <t>Высота, м минимальной единицы отгрузки</t>
  </si>
  <si>
    <t>Объем, м3 минимальной единицы отгрузки</t>
  </si>
  <si>
    <t>Количество минимальных единиц отгрузки на палете</t>
  </si>
  <si>
    <t>Размер паллетта для поставки</t>
  </si>
  <si>
    <t>Количество допустимых штабелей в высоту</t>
  </si>
  <si>
    <t>Допустимые условия хранени (открытое, закрытое хранение), температура, влажность, другие особые условия)</t>
  </si>
  <si>
    <t>упаковка</t>
  </si>
  <si>
    <t>нет</t>
  </si>
  <si>
    <t>Кратность упаковки товара</t>
  </si>
  <si>
    <t>Крытое/открытое хранение</t>
  </si>
  <si>
    <t>FBHA.17.3050-1</t>
  </si>
  <si>
    <t>FBHA.23.3050-1</t>
  </si>
  <si>
    <t>FBHA.16.3050-1</t>
  </si>
  <si>
    <t>SD.H.26.3050-1</t>
  </si>
  <si>
    <t>SD.H.05.3050-1</t>
  </si>
  <si>
    <t>SD.H.27.3050-1</t>
  </si>
  <si>
    <t>SD.H.24.3050-1</t>
  </si>
  <si>
    <t>SD.H.25.3050-1</t>
  </si>
  <si>
    <t>SD.H.37.3050-1</t>
  </si>
  <si>
    <t>SD.H.36.3050-1</t>
  </si>
  <si>
    <t>SD.H.04.3050-1</t>
  </si>
  <si>
    <t>SD.H.08.3050-1</t>
  </si>
  <si>
    <t>SD.H.01.3050-1</t>
  </si>
  <si>
    <t>SD.H.23.3050-1</t>
  </si>
  <si>
    <t>SD.H.38.3050-1</t>
  </si>
  <si>
    <t>FBJ.04.3050-1</t>
  </si>
  <si>
    <t>FBJ.01.3050-1</t>
  </si>
  <si>
    <t>FBJ.03.3050-1</t>
  </si>
  <si>
    <t>FBJ.31.3050-1</t>
  </si>
  <si>
    <t>FBBJ.12.3050-1</t>
  </si>
  <si>
    <t>FBJ.06.3050-1</t>
  </si>
  <si>
    <t>FBJ.05.3050-1</t>
  </si>
  <si>
    <t>FBJ.08.3050-1</t>
  </si>
  <si>
    <t>FBBJ.28.3050-1</t>
  </si>
  <si>
    <t>FBJ.02.3050-1</t>
  </si>
  <si>
    <t>FBJA.17.3050-1</t>
  </si>
  <si>
    <t>FBJA.23.3050-1</t>
  </si>
  <si>
    <t>FBJA.16.3050-1</t>
  </si>
  <si>
    <t>FBJFA.23.3050-1</t>
  </si>
  <si>
    <t>FBSJA.23.3050-1</t>
  </si>
  <si>
    <t>FBBI.28.3050-1</t>
  </si>
  <si>
    <t>FBIA.23.3050-1</t>
  </si>
  <si>
    <t>FBIA.16.3050-1</t>
  </si>
  <si>
    <t>FBEA.17.3050-1</t>
  </si>
  <si>
    <t>FBEA.23.3050-1</t>
  </si>
  <si>
    <t>FBEA.23.3050.50-1</t>
  </si>
  <si>
    <t>FBEA.14.3050-1</t>
  </si>
  <si>
    <t>FBEA.16.3050-1</t>
  </si>
  <si>
    <t>FBWA.23.3050-1</t>
  </si>
  <si>
    <t>FBFA.23.3660-1</t>
  </si>
  <si>
    <t>FBBA.17.3660-1</t>
  </si>
  <si>
    <t>FBBA.23.3660-1</t>
  </si>
  <si>
    <t>FBBA.35.3660-1</t>
  </si>
  <si>
    <t>FBD4A.14.3660-1</t>
  </si>
  <si>
    <t>FBD4A.16.3660-1</t>
  </si>
  <si>
    <t>SD.D4.26.3050-1</t>
  </si>
  <si>
    <t>SD.D4.05.3050-1</t>
  </si>
  <si>
    <t>SD.D4.27.3050-1</t>
  </si>
  <si>
    <t>SD.D4.24.3050-1</t>
  </si>
  <si>
    <t>SD.D4.25.3050-1</t>
  </si>
  <si>
    <t>SD.D4.37.3050-1</t>
  </si>
  <si>
    <t>SD.D4.36.3050-1</t>
  </si>
  <si>
    <t>SD.D4.04.3050-1</t>
  </si>
  <si>
    <t>SD.D4.08.3050-1</t>
  </si>
  <si>
    <t>SD.D4.01.3050-1</t>
  </si>
  <si>
    <t>SD.D4.23.3050-1</t>
  </si>
  <si>
    <t>SD.D4.38.3050-1</t>
  </si>
  <si>
    <t>FBH.04.3050-1</t>
  </si>
  <si>
    <t>FBH.01.3050-1</t>
  </si>
  <si>
    <t>FBH.03.3050-1</t>
  </si>
  <si>
    <t>FBBH.31.3050-1</t>
  </si>
  <si>
    <t>FBBH.12.3050-1</t>
  </si>
  <si>
    <t>FBH.06.3050-1</t>
  </si>
  <si>
    <t>FBH.05.3050-1</t>
  </si>
  <si>
    <t>FBH.08.3050-1</t>
  </si>
  <si>
    <t>FBBH.28.3050-1</t>
  </si>
  <si>
    <t>FBH.02.3050-1</t>
  </si>
  <si>
    <t>FBJ.F.01.3050-1</t>
  </si>
  <si>
    <t>FBSJ.01.3050-1</t>
  </si>
  <si>
    <t>FBI.04.3050-1</t>
  </si>
  <si>
    <t>FBI.01.3050-1</t>
  </si>
  <si>
    <t>FBI.03.3050-1</t>
  </si>
  <si>
    <t>FBI.31.3050-1</t>
  </si>
  <si>
    <t>FBBI.12.3050-1</t>
  </si>
  <si>
    <t>FBI.06.3050-1</t>
  </si>
  <si>
    <t>FBI.05.3050-1</t>
  </si>
  <si>
    <t>FBI.08.3050-1</t>
  </si>
  <si>
    <t>FBI.02.3050-1</t>
  </si>
  <si>
    <t>FBE.04.3050-1</t>
  </si>
  <si>
    <t>FBE.01.3050-1</t>
  </si>
  <si>
    <t>FBE.01.3050.50-1</t>
  </si>
  <si>
    <t>FBE.03.3050-1</t>
  </si>
  <si>
    <t>FBE.31.3050-1</t>
  </si>
  <si>
    <t>FBBE.12.3050-1</t>
  </si>
  <si>
    <t>FBE.06.3050-1</t>
  </si>
  <si>
    <t>FBE.05.3050-1</t>
  </si>
  <si>
    <t>FBE.08.3050-1</t>
  </si>
  <si>
    <t>FBBE.28.3050-1</t>
  </si>
  <si>
    <t>FBE.02.3050-1</t>
  </si>
  <si>
    <t>FBB.3660-1</t>
  </si>
  <si>
    <t>FBW.01.3050-1</t>
  </si>
  <si>
    <t>FBF.01.3660-1</t>
  </si>
  <si>
    <t>FBB.12.3660-1</t>
  </si>
  <si>
    <t>FBB.28.3660-1</t>
  </si>
  <si>
    <t>FBB.22.3660-1</t>
  </si>
  <si>
    <t>FBB.02.3660-1</t>
  </si>
  <si>
    <t>FBD4.04.3660-1</t>
  </si>
  <si>
    <t>FBD4.01.3660-1</t>
  </si>
  <si>
    <t>FBD4.03.3660-1</t>
  </si>
  <si>
    <t>FBD4.31.3660-1</t>
  </si>
  <si>
    <t>FBD4.12.3660-1</t>
  </si>
  <si>
    <t>FBD4.06.3660-1</t>
  </si>
  <si>
    <t>FBD4.05.3660-1</t>
  </si>
  <si>
    <t>FBD4.08.3660-1</t>
  </si>
  <si>
    <t>FBD4.28.3660-1</t>
  </si>
  <si>
    <t>FBD4.02.3660-1</t>
  </si>
  <si>
    <t>FBS.03.3000-1</t>
  </si>
  <si>
    <t>FBS.00.23.3000-1</t>
  </si>
  <si>
    <t>FBS.03.23.3000-1</t>
  </si>
  <si>
    <t>Н-профиль к сайдингу FineBer Classic Color, бежевый 3050 мм (по 16 шт)</t>
  </si>
  <si>
    <t>Н-профиль к сайдингу FineBer Classic Color, белый 3050 мм (по 16 шт)</t>
  </si>
  <si>
    <t>Н-профиль к сайдингу FineBer Classic Color, кремовый 3050 мм (по 16 шт)</t>
  </si>
  <si>
    <t>Н-профиль к сайдингу FineBer Classic Color, лайм 3050 мм (по 16 шт)</t>
  </si>
  <si>
    <t>Н-профиль к сайдингу FineBer Classic Color, сакура 3050 мм (по 16 шт)</t>
  </si>
  <si>
    <t>Н-профиль к сайдингу FineBer Classic Color, салатовый 3050 мм (по 16 шт)</t>
  </si>
  <si>
    <t>Н-профиль к сайдингу FineBer Classic Color, сандал 3050 мм (по 16 шт)</t>
  </si>
  <si>
    <t>Н-профиль к сайдингу FineBer Classic Color, серо-голубой 3050 мм (по 16 шт)</t>
  </si>
  <si>
    <t>Н-профиль к сайдингу FineBer Classic Color, слоновая кость 3050 мм (по 16 шт)</t>
  </si>
  <si>
    <t>Н-профиль к сайдингу FineBer Classic Color, шампань 3050 мм (по 16 шт)</t>
  </si>
  <si>
    <t>Н-профиль к сайдингу FineBer Extra Acrylic, бордо 3050 мм (по 16 шт)</t>
  </si>
  <si>
    <t>Н-профиль к сайдингу FineBer Extra Acrylic, могано 3050 мм (по 16 шт)</t>
  </si>
  <si>
    <t>Н-профиль к сайдингу FineBer Extra Acrylic, тёмный дуб 3050 мм (по 16 шт)</t>
  </si>
  <si>
    <t>Н-профиль к сайдингу Дачный цвет алоэ 3050мм (по 16 шт)</t>
  </si>
  <si>
    <t>Н-профиль к сайдингу Дачный цвет багульник 3050мм (по 16 шт)</t>
  </si>
  <si>
    <t>Н-профиль к сайдингу Дачный цвет гибискус 3050мм (по 16 шт)</t>
  </si>
  <si>
    <t>Н-профиль к сайдингу Дачный цвет зверобой 3050мм (по 16 шт)</t>
  </si>
  <si>
    <t>Н-профиль к сайдингу Дачный цвет лён 3050мм (по 16 шт)</t>
  </si>
  <si>
    <t>Н-профиль к сайдингу Дачный цвет лимонник 3050мм (по 16 шт)</t>
  </si>
  <si>
    <t>Н-профиль к сайдингу Дачный цвет молочай 3050мм (по 16 шт)</t>
  </si>
  <si>
    <t>Н-профиль к сайдингу Дачный цвет овёс 3050мм (по 16 шт)</t>
  </si>
  <si>
    <t>Н-профиль к сайдингу Дачный цвет пустырник 3050мм (по 16 шт)</t>
  </si>
  <si>
    <t>Н-профиль к сайдингу Дачный цвет ромашка 3050мм (по 16 шт)</t>
  </si>
  <si>
    <t>Н-профиль к сайдингу Дачный цвет цикорий 3050мм (по 16 шт)</t>
  </si>
  <si>
    <t>Н-профиль к сайдингу Дачный цвет шалфей 3050мм (по 16 шт)</t>
  </si>
  <si>
    <t>J-профиль к сайдингу FineBer Classic Color, бежевый 3050 мм (по 40 шт)</t>
  </si>
  <si>
    <t>J-профиль к сайдингу FineBer Classic Color, белый 3050 мм (по 40 шт)</t>
  </si>
  <si>
    <t>J-профиль к сайдингу FineBer Classic Color, кремовый 3050 мм (по 40 шт)</t>
  </si>
  <si>
    <t>J-профиль к сайдингу FineBer Classic Color, лайм 3050 мм (по 40 шт)</t>
  </si>
  <si>
    <t>J-профиль к сайдингу FineBer Classic Color, сакура 3050 мм (по 40 шт)</t>
  </si>
  <si>
    <t>J-профиль к сайдингу FineBer Classic Color, салатовый 3050 мм (по 40 шт)</t>
  </si>
  <si>
    <t>J-профиль к сайдингу FineBer Classic Color, сандал 3050 мм (по 40 шт)</t>
  </si>
  <si>
    <t>J-профиль к сайдингу FineBer Classic Color, серо-голубой 3050 мм (по 40 шт)</t>
  </si>
  <si>
    <t>J-профиль к сайдингу FineBer Classic Color, слоновая кость 3050 мм (по 40 шт)</t>
  </si>
  <si>
    <t>J-профиль к сайдингу FineBer Classic Color, шампань 3050 мм (по 40 шт)</t>
  </si>
  <si>
    <t>J-профиль к сайдингу FineBer Extra Acrylic, бордо 3050 мм (по 40 шт)</t>
  </si>
  <si>
    <t>J-профиль к сайдингу FineBer Extra Acrylic, могано 3050 мм (по 40 шт)</t>
  </si>
  <si>
    <t>J-профиль к сайдингу FineBer Extra Acrylic, тёмный дуб 3050 мм (по 40 шт)</t>
  </si>
  <si>
    <t>J-профиль с фаской к сайдингу FineBer Extra Acrylic, могано 3050 мм (по 10 шт)</t>
  </si>
  <si>
    <t>J-профиль широкий к сайдингу FineBer Classic Color, белый  3050мм (по 16 шт)</t>
  </si>
  <si>
    <t>J-профиль широкий к сайдингу FineBer Extra Acrylic, могано  3050мм (по 16 шт)</t>
  </si>
  <si>
    <t>Внутренний угол к сайдингу FineBer Classic Color, бежевый 3050 мм (по 10 шт)</t>
  </si>
  <si>
    <t>Внутренний угол к сайдингу FineBer Classic Color, белый 3050 мм (по 10 шт)</t>
  </si>
  <si>
    <t>Внутренний угол к сайдингу FineBer Classic Color, кремовый 3050 мм (по 10 шт)</t>
  </si>
  <si>
    <t>Внутренний угол к сайдингу FineBer Classic Color, лайм 3050 мм (по 10 шт)</t>
  </si>
  <si>
    <t>Внутренний угол к сайдингу FineBer Classic Color, сакура 3050 мм (по 10 шт)</t>
  </si>
  <si>
    <t>Внутренний угол к сайдингу FineBer Classic Color, салатовый 3050 мм (по 10 шт)</t>
  </si>
  <si>
    <t>Внутренний угол к сайдингу FineBer Classic Color, сандал 3050 мм (по 10 шт)</t>
  </si>
  <si>
    <t>Внутренний угол к сайдингу FineBer Classic Color, серо-голубой 3050 мм (по 10 шт)</t>
  </si>
  <si>
    <t>Внутренний угол к сайдингу FineBer Classic Color, слоновая кость 3050 мм (по 10 шт)</t>
  </si>
  <si>
    <t>Внутренний угол к сайдингу FineBer Classic Color, шампань 3050 мм (по 10 шт)</t>
  </si>
  <si>
    <t>Внутренний угол к сайдингу FineBer Extra Acrylic, могано 3050 мм (по 10 шт)</t>
  </si>
  <si>
    <t>Внутренний угол к сайдингу FineBer Extra Acrylic, тёмный дуб 3050 мм (по 10 шт)</t>
  </si>
  <si>
    <t>Наружный угол к сайдингу FineBer Classic Color, бежевый 3050 мм (по 5 шт)</t>
  </si>
  <si>
    <t>Наружный угол к сайдингу FineBer Classic Color, белый 3050 мм (по 5 шт)</t>
  </si>
  <si>
    <t>Наружный угол к сайдингу FineBer Classic Color, белый, 50мм 3050мм</t>
  </si>
  <si>
    <t>Наружный угол к сайдингу FineBer Classic Color, кремовый 3050 мм (по 5 шт)</t>
  </si>
  <si>
    <t>Наружный угол к сайдингу FineBer Classic Color, лайм 3050 мм (по 5 шт)</t>
  </si>
  <si>
    <t>Наружный угол к сайдингу FineBer Classic Color, сакура 3050 мм (по 5 шт)</t>
  </si>
  <si>
    <t>Наружный угол к сайдингу FineBer Classic Color, салатовый 3050 мм (по 5 шт)</t>
  </si>
  <si>
    <t>Наружный угол к сайдингу FineBer Classic Color, сандал 3050 мм (по 5 шт)</t>
  </si>
  <si>
    <t>Наружный угол к сайдингу FineBer Classic Color, серо-голубой 3050 мм (по 5 шт)</t>
  </si>
  <si>
    <t>Наружный угол к сайдингу FineBer Classic Color, слоновая кость 3050 мм (по 5 шт)</t>
  </si>
  <si>
    <t>Наружный угол к сайдингу FineBer Classic Color, шампань 3050 мм (по 5 шт)</t>
  </si>
  <si>
    <t>Наружный угол к сайдингу FineBer Extra Acrylic, бордо 3050 мм (по 5 шт)</t>
  </si>
  <si>
    <t>Наружный угол к сайдингу FineBer Extra Acrylic, могано 3050 мм (по 5 шт)</t>
  </si>
  <si>
    <t>Наружный угол к сайдингу FineBer Extra Acrylic, могано, 50мм 3050мм (по 5 шт)</t>
  </si>
  <si>
    <t>Наружный угол к сайдингу FineBer Extra Acrylic, светлый дуб 3050 мм (по 5 шт)</t>
  </si>
  <si>
    <t>Наружный угол к сайдингу FineBer Extra Acrylic, тёмный дуб 3050 мм (по 5 шт)</t>
  </si>
  <si>
    <t>Начальный профиль к сайдингу FineBer, различные цвета 3660 мм (по 40 шт)</t>
  </si>
  <si>
    <t>Околооконная планка к сайдингу FineBer Classic Color, белый 3050 мм (по 10 шт)</t>
  </si>
  <si>
    <t>Околооконная планка к сайдингу FineBer Extra Acrylic, могано 3050 мм (по 10 шт)</t>
  </si>
  <si>
    <t>Финишная планка к сайдингу FineBer Classic Color, белый 3660 мм (по 42 шт)</t>
  </si>
  <si>
    <t>Финишная планка к сайдингу FineBer Extra Acrylic, могано 3660 мм (по 42 шт)</t>
  </si>
  <si>
    <t>Сайдинг FineBer BlockHouse коллекция Classic Color, сакура 3660 мм (по 12 шт)</t>
  </si>
  <si>
    <t>Сайдинг FineBer BlockHouse коллекция Classic Color, сандал 3660 мм (по 12 шт)</t>
  </si>
  <si>
    <t>Сайдинг FineBer BlockHouse коллекция Classic Color, слоновая кость 3660 мм (по 12 шт)</t>
  </si>
  <si>
    <t>Сайдинг FineBer BlockHouse коллекция Classic Color, фисташковый 3660 мм (по 12 шт)</t>
  </si>
  <si>
    <t>Сайдинг FineBer BlockHouse коллекция Classic Color, шампань 3660 мм (по 12 шт)</t>
  </si>
  <si>
    <t>Сайдинг FineBer BlockHouse коллекция Extra Acrylic, бордо 3660 мм (по 12 шт)</t>
  </si>
  <si>
    <t>Сайдинг FineBer BlockHouse коллекция Extra Acrylic, могано 3660 мм ( по 12 шт)</t>
  </si>
  <si>
    <t>Сайдинг FineBer BlockHouse коллекция Extra Acrylic, тёмный дуб 3660 мм ( по 12 шт)</t>
  </si>
  <si>
    <t>Сайдинг FineBer Standart коллекция Classic Color, бежевый 3660 мм (по 16 шт)</t>
  </si>
  <si>
    <t>Сайдинг FineBer Standart коллекция Classic Color, белый 3660 мм (по 16 шт)</t>
  </si>
  <si>
    <t>Сайдинг FineBer Standart коллекция Classic Color, кремовый 3660 мм (по 16 шт)</t>
  </si>
  <si>
    <t>Сайдинг FineBer Standart коллекция Classic Color, лайм 3660 мм (по 16 шт)</t>
  </si>
  <si>
    <t>Сайдинг FineBer Standart коллекция Classic Color, сакура 3660 мм (по 16 шт)</t>
  </si>
  <si>
    <t>Сайдинг FineBer Standart коллекция Classic Color, салатовый 3660 мм (по 16 шт)</t>
  </si>
  <si>
    <t>Сайдинг FineBer Standart коллекция Classic Color, сандал 3660 мм (по 16 шт)</t>
  </si>
  <si>
    <t>Сайдинг FineBer Standart коллекция Classic Color, серо-голубой 3660 мм (по 16 шт)</t>
  </si>
  <si>
    <t>Сайдинг FineBer Standart коллекция Classic Color, слоновая кость 3660 мм (по 16 шт)</t>
  </si>
  <si>
    <t>Сайдинг FineBer Standart коллекция Classic Color, шампань 3660 мм (по 16 шт)</t>
  </si>
  <si>
    <t>Сайдинг FineBer Standart коллекция Extra Acrylic, светлый дуб 3660 мм (по 16 шт)</t>
  </si>
  <si>
    <t>Сайдинг FineBer Standart коллекция Extra Acrylic, тёмный дуб 3660 мм (по 16 шт)</t>
  </si>
  <si>
    <t>Сайдинг Дачный цвет алоэ 3050мм</t>
  </si>
  <si>
    <t>Сайдинг Дачный цвет багульник 3050мм</t>
  </si>
  <si>
    <t>Сайдинг Дачный цвет гибискус 3050мм</t>
  </si>
  <si>
    <t>Сайдинг Дачный цвет зверобой 3050мм</t>
  </si>
  <si>
    <t>Сайдинг Дачный цвет лён 3050мм</t>
  </si>
  <si>
    <t>Сайдинг Дачный цвет лимонник 3050мм</t>
  </si>
  <si>
    <t>Сайдинг Дачный цвет молочай 3050мм</t>
  </si>
  <si>
    <t>Сайдинг Дачный цвет овёс 3050мм</t>
  </si>
  <si>
    <t>Сайдинг Дачный цвет пустырник 3050мм</t>
  </si>
  <si>
    <t>Сайдинг Дачный цвет ромашка 3050мм</t>
  </si>
  <si>
    <t>Сайдинг Дачный цвет цикорий 3050мм</t>
  </si>
  <si>
    <t>Сайдинг Дачный цвет шалфей 3050мм</t>
  </si>
  <si>
    <t>Софит FineBer коллекция Classic Color, без перфорации, белый 3000 мм ( по 10 шт)</t>
  </si>
  <si>
    <t>Софит FineBer коллекция Classic Color, перфорированный, белый 3000 мм (по 10 шт)</t>
  </si>
  <si>
    <t>Софит FineBer коллекция Classic Color, с перфорацией 1-ой доски, белый 3000 мм (по 10 шт)</t>
  </si>
  <si>
    <t>Софит FineBer коллекция Extra Color, без перфорации, могано 3000 мм ( по 10 шт)</t>
  </si>
  <si>
    <t>Софит FineBer коллекция Extra Color, перфорированный могано 3000 мм (по 10 шт)</t>
  </si>
  <si>
    <t>Софит FineBer коллекция Extra Color, с перфорацией 1-ой доски, могано 3000 мм (по 10 шт)</t>
  </si>
  <si>
    <t>J-профиль с фаской к сайдингу FineBer Classic Color, белый 3050 мм (по 10 шт)</t>
  </si>
  <si>
    <t>Штрихкод групповой (упаковка)</t>
  </si>
  <si>
    <t>Эффективная площадь панели, кв.м.</t>
  </si>
  <si>
    <t>Угол наружный FineBer Кирпич жжёный</t>
  </si>
  <si>
    <t>Угол наружный FineBer Камень терракотовый</t>
  </si>
  <si>
    <t>Фасадная панель FineBer Кирпич бежевый</t>
  </si>
  <si>
    <t>Угол наружный FineBer Камень бежевый</t>
  </si>
  <si>
    <t>Угол наружный FineBer Кирпич бежевый</t>
  </si>
  <si>
    <t>Водосточная система FINEBER Сливное колено D80 Белый</t>
  </si>
  <si>
    <t>Водосточная система FINEBER Соединитель желобов Белый</t>
  </si>
  <si>
    <t>Фасадная панель FineBer Камень природный песочный</t>
  </si>
  <si>
    <t>Угол наружный FineBer Камень природный песочный</t>
  </si>
  <si>
    <t>Фасайдинг Дачный Доломит светло-серый</t>
  </si>
  <si>
    <t>Угол наружный к Фасайдингу Дачный Сланец белый</t>
  </si>
  <si>
    <t>Угол наружный FineBer Камень песочный</t>
  </si>
  <si>
    <t>Угол наружный к Фасайдингу Дачный Сланец бежевый</t>
  </si>
  <si>
    <t>Фасайдинг Дачный Доломит дымчатый</t>
  </si>
  <si>
    <t>Угол наружный к Фасайдингу Дачный Кирпич Клинкерный белый</t>
  </si>
  <si>
    <t>Угол наружный FineBer Камень крупный коричневый</t>
  </si>
  <si>
    <t>Угол наружный FineBer Кирпич Облицовочный Britt красный</t>
  </si>
  <si>
    <t>Фасадная панель FineBer Камень крупный коричневый</t>
  </si>
  <si>
    <t>Фасайдинг Дачный Кирпич клинкерный белый</t>
  </si>
  <si>
    <t>Фасайдинг Дачный Кирпич клинкерный желтый</t>
  </si>
  <si>
    <t>Фасайдинг Дачный Кирпич клинкерный жжёный</t>
  </si>
  <si>
    <t>Фасайдинг Дачный Кирпич клинкерный керамический</t>
  </si>
  <si>
    <t>Фасадная панель FineBer Кирпич Облицовочный Britt красный</t>
  </si>
  <si>
    <t>Фасадная панель FineBer Кирпич Облицовочный жёлтый</t>
  </si>
  <si>
    <t>Фасадная панель FineBer Кирпич Облицовочный керамический</t>
  </si>
  <si>
    <t>Фасадная панель FineBer Кирпич Облицовочный жжёный</t>
  </si>
  <si>
    <t>Угол наружный FineBer Кирпич Облицовочный жёлтый</t>
  </si>
  <si>
    <t>Угол наружный FineBer Кирпич Облицовочный керамический</t>
  </si>
  <si>
    <t>Угол наружный FineBer Кирпич Облицовочный жжёный</t>
  </si>
  <si>
    <t>Водосточная система FINEBER Кронштейн желоба Белый</t>
  </si>
  <si>
    <t>Водосточная система FINEBER Колено трубы D80, 67 градусов, Коричневый</t>
  </si>
  <si>
    <t>Водосточная система FINEBER Воронка желоба D80 Белый</t>
  </si>
  <si>
    <t>Водосточная система FINEBER Колено трубы D80, 67 градусов Белый</t>
  </si>
  <si>
    <t>Водосточная система FINEBER Хомут трубы D80 Белый</t>
  </si>
  <si>
    <t>Водосточная система FINEBER Соединитель труб D80 Белый</t>
  </si>
  <si>
    <t>Водосточная система FINEBER Водосточный желоб D120 3м Белый</t>
  </si>
  <si>
    <t>Фасайдинг Дачный Сланец коричневый</t>
  </si>
  <si>
    <t>Водосточная система FINEBER Труба водосточная D80, 3м Коричневая</t>
  </si>
  <si>
    <t>Водосточная система FINEBER Сливное колено D80 Коричневый</t>
  </si>
  <si>
    <t>Водосточная система FINEBER Угол желоба 90 градусов Белый</t>
  </si>
  <si>
    <t>Угол наружный к Фасайдингу Дачный Доломит бежевый</t>
  </si>
  <si>
    <t>Фасайдинг Дачный Сланец белый</t>
  </si>
  <si>
    <t>Фасадная панель FineBer  Скала  кварцевый</t>
  </si>
  <si>
    <t>Фасадная панель FineBer Камень дикий коричневый</t>
  </si>
  <si>
    <t>Угол наружный FineBer Скала кварцевый</t>
  </si>
  <si>
    <t>Угол наружный FineBer Камень дикий коричневый</t>
  </si>
  <si>
    <t>Фасайдинг Дачный Сланец бежевый</t>
  </si>
  <si>
    <t>Угол наружный к Фасайдингу Дачный Доломит дымчатый</t>
  </si>
  <si>
    <t>Фасадная панель FineBer Кирпич мелованный белый</t>
  </si>
  <si>
    <t>Угол наружный FineBer Камень мелованный белый</t>
  </si>
  <si>
    <t>Угол наружный FineBer Кирпич мелованный белый</t>
  </si>
  <si>
    <t>Водосточная система FINEBER Заглушка желоба универсальная Белый</t>
  </si>
  <si>
    <t>Фасадная панель FineBer  Скала  желто-коричневый</t>
  </si>
  <si>
    <t>Угол наружный FineBer Скала желто-коричневый</t>
  </si>
  <si>
    <t>Водосточная система FINEBER Соединитель труб D80 Коричневый</t>
  </si>
  <si>
    <t>Водосточная система FINEBER Хомут трубы D80 Коричневый</t>
  </si>
  <si>
    <t>Водосточная система FINEBER Водосточный желоб D120 3м Коричневый</t>
  </si>
  <si>
    <t>Фасайдинг Дачный Доломит бежевый</t>
  </si>
  <si>
    <t>Водосточная система FINEBER Соединитель желобов Коричневый</t>
  </si>
  <si>
    <t>Угол наружный к Фасайдингу Дачный Сланец коричневый</t>
  </si>
  <si>
    <t>Угол наружный к Фасайдингу Дачный Доломит тёмно-коричневый</t>
  </si>
  <si>
    <t>Фасадная панель FineBer Камень крупный песочный</t>
  </si>
  <si>
    <t>Фасадная панель FineBer Камень крупный мелованный белый</t>
  </si>
  <si>
    <t>Фасадная панель FineBer Камень крупный терракотовый</t>
  </si>
  <si>
    <t>Угол наружный FineBer Камень дикий песочный</t>
  </si>
  <si>
    <t>Угол наружный FineBer Камень крупный мелованный белый</t>
  </si>
  <si>
    <t>Угол наружный FineBer Камень крупный песочный</t>
  </si>
  <si>
    <t>Угол наружный FineBer Камень крупный терракотовый</t>
  </si>
  <si>
    <t>Фасадная панель FineBer Камень дикий песочный</t>
  </si>
  <si>
    <t>Фасадная панель FineBer Камень дикий мелованный белый</t>
  </si>
  <si>
    <t>Фасадная панель FineBer Камень дикий жемчужный</t>
  </si>
  <si>
    <t>Фасадная панель FineBer Камень дикий терракотовый</t>
  </si>
  <si>
    <t>Угол наружный FineBer Камень дикий мелованный белый</t>
  </si>
  <si>
    <t>Угол наружный FineBer Камень дикий жемчужный</t>
  </si>
  <si>
    <t>Угол наружный FineBer Камень дикий терракотовый</t>
  </si>
  <si>
    <t>Угол наружный к Фасайдингу Дачный Скала бежевый</t>
  </si>
  <si>
    <t>Угол наружный к Фасайдингу Дачный Скала белый</t>
  </si>
  <si>
    <t>Фасайдинг Дачный Скала бежевый</t>
  </si>
  <si>
    <t>Фасайдинг Дачный Скала белый</t>
  </si>
  <si>
    <t>Водосточная система FINEBER Труба водосточная D80, 3м Белая</t>
  </si>
  <si>
    <t>Водосточная система FINEBER Воронка желоба D80 Коричневый</t>
  </si>
  <si>
    <t>Водосточная система FINEBER Угол желоба 90 градусов Коричневый</t>
  </si>
  <si>
    <t>Фасайдинг Дачный Доломит тёмно-коричневый</t>
  </si>
  <si>
    <t>Фасайдинг Дачный Камень крупный белый</t>
  </si>
  <si>
    <t>Угол наружный к Фасайдингу Дачный Камень крупный белый</t>
  </si>
  <si>
    <t>Водосточная система FINEBER Заглушка желоба универсальная Коричневый</t>
  </si>
  <si>
    <t>Фасадная панель FineBer Камень мелованный белый</t>
  </si>
  <si>
    <t>Угол наружный FineBer Камень коричневый</t>
  </si>
  <si>
    <t>Водосточная система FINEBER Кронштейн желоба Коричневый</t>
  </si>
  <si>
    <t>Фасадная панель FineBer Кирпич красный</t>
  </si>
  <si>
    <t>Угол наружный к Фасайдингу Дачный Доломит светло-серый</t>
  </si>
  <si>
    <t>Фасадная панель FineBer Кирпич Облицовочный белый</t>
  </si>
  <si>
    <t>Фасадная панель FineBer Кирпич Облицовочный Britt коричневый</t>
  </si>
  <si>
    <t>Угол наружный FineBer Кирпич Облицовочный белый</t>
  </si>
  <si>
    <t>Угол наружный FineBer Кирпич Облицовочный Britt коричневый</t>
  </si>
  <si>
    <t>Фасайдинг Дачный Камень крупный бежевый</t>
  </si>
  <si>
    <t>Угол наружный к Фасайдингу Дачный Камень крупный бежевый</t>
  </si>
  <si>
    <t>Угол наружный FineBer Кирпич красный</t>
  </si>
  <si>
    <t>Фасадная панель FineBer Камень природный жемчужный</t>
  </si>
  <si>
    <t>Фасадная панель FineBer Камень природный кварцевый</t>
  </si>
  <si>
    <t>Фасадная панель FineBer Камень природный коричневый</t>
  </si>
  <si>
    <t>Фасадная панель FineBer  Скала  мелованный белый</t>
  </si>
  <si>
    <t>Фасадная панель FineBer  Скала  бежевый</t>
  </si>
  <si>
    <t>Фасадная панель FineBer  Скала  песочный</t>
  </si>
  <si>
    <t>Фасадная панель FineBer  Скала терракотовый</t>
  </si>
  <si>
    <t>Угол наружный FineBer Камень природный жемчужный</t>
  </si>
  <si>
    <t>Угол наружный FineBer Камень природный кварцевый</t>
  </si>
  <si>
    <t>Угол наружный FineBer Камень природный коричневый</t>
  </si>
  <si>
    <t>Угол наружный FineBer Скала мелованный белый</t>
  </si>
  <si>
    <t>Угол наружный FineBer Скала  бежевый</t>
  </si>
  <si>
    <t>Угол наружный FineBer Скала песочный</t>
  </si>
  <si>
    <t>Угол наружный FineBer Скала терракотовый</t>
  </si>
  <si>
    <t>Фасадная панель FineBer Кирпич жжёный</t>
  </si>
  <si>
    <t>Фасадная панель FineBer Камень терракотовый</t>
  </si>
  <si>
    <t>Фасадная панель FineBer Камень бежевый</t>
  </si>
  <si>
    <t>Фасадная панель FineBer Камень коричневый</t>
  </si>
  <si>
    <t>3660 х 232</t>
  </si>
  <si>
    <t>3660 х 205</t>
  </si>
  <si>
    <t>3050 х 205</t>
  </si>
  <si>
    <t>3000 х 300</t>
  </si>
  <si>
    <t xml:space="preserve"> -</t>
  </si>
  <si>
    <t>Минимальная единица отгрузки</t>
  </si>
  <si>
    <t>FB.F.J.04.3000-1</t>
  </si>
  <si>
    <t>J-профиль к фасадной панели FineBer бежевый 3000мм</t>
  </si>
  <si>
    <t>FB.F.J.01.3000-1</t>
  </si>
  <si>
    <t>J-профиль к фасадной панели FineBer белый 3000мм</t>
  </si>
  <si>
    <t>FB.F.J.31.3000-1</t>
  </si>
  <si>
    <t>J-профиль к фасадной панели FineBer коричневый 3000мм</t>
  </si>
  <si>
    <t>FB.F.J.21.3000-1</t>
  </si>
  <si>
    <t>J-профиль к фасадной панели FineBer серый 3000мм</t>
  </si>
  <si>
    <t>FB.F.C.3000-1</t>
  </si>
  <si>
    <t>Стартовая планка к фасадной панели FineBer 3000мм</t>
  </si>
  <si>
    <t>FB.F.I.04.3000-1</t>
  </si>
  <si>
    <t>Угол внутренний к фасадной панели FineBer бежевый 3000мм</t>
  </si>
  <si>
    <t>FB.F.I.01.3000-1</t>
  </si>
  <si>
    <t>Угол внутренний к фасадной панели FineBer белый 3000мм</t>
  </si>
  <si>
    <t>FB.F.I.31.3000-1</t>
  </si>
  <si>
    <t>Угол внутренний к фасадной панели FineBer коричневый 3000мм</t>
  </si>
  <si>
    <t>FB.F.I.21.3000-1</t>
  </si>
  <si>
    <t>Угол внутренний к фасадной панели FineBer серый 3000мм</t>
  </si>
  <si>
    <t>FD.E.DLM.a1.20-1</t>
  </si>
  <si>
    <t>Крытое хранение</t>
  </si>
  <si>
    <t>FD.E.DLM.a1.24-1</t>
  </si>
  <si>
    <t>FD.E.DLM.a1.23-1</t>
  </si>
  <si>
    <t>FD.E.DLM.a1.26-1</t>
  </si>
  <si>
    <t>FD.F.S.R.c1.E.18-1</t>
  </si>
  <si>
    <t>FD.F.S.R.c1.E.14-1</t>
  </si>
  <si>
    <t>FD.F.S.R.c1.E.15-1</t>
  </si>
  <si>
    <t>Угол наружный к Фасайдингу Дачный Камень крупный коричневый</t>
  </si>
  <si>
    <t>FD.F.FB.a1.E.23-1</t>
  </si>
  <si>
    <t>FD.F.FB.a1.E.25-1</t>
  </si>
  <si>
    <t>Угол наружный к Фасайдингу Дачный Кирпич Клинкерный желтый</t>
  </si>
  <si>
    <t>FD.F.FB.a1.E.20-1</t>
  </si>
  <si>
    <t>Угол наружный к Фасайдингу Дачный Кирпич Клинкерный жженый</t>
  </si>
  <si>
    <t>FD.F.FB.a1.E.26-1</t>
  </si>
  <si>
    <t>Угол наружный к Фасайдингу Дачный Кирпич Клинкерный керамический</t>
  </si>
  <si>
    <t>FD.F.ST2.b1.E.24</t>
  </si>
  <si>
    <t>FD.F.ST2.b1.E.23</t>
  </si>
  <si>
    <t>FD.F.S.a1.E.24-1</t>
  </si>
  <si>
    <t>FD.F.S.a1.E.23-1</t>
  </si>
  <si>
    <t>FD.F.S.a1.E.15-1</t>
  </si>
  <si>
    <t>FB.F.S.a1.E.24-1</t>
  </si>
  <si>
    <t>FB.F.S.a1.E.15-1</t>
  </si>
  <si>
    <t>FB.F.S.a1.E.23-1</t>
  </si>
  <si>
    <t>FB.F.S.a1.E.18-1</t>
  </si>
  <si>
    <t>FB.F.S.a1.E.17-1</t>
  </si>
  <si>
    <t>FB.F.S.W.c1.E.22-1</t>
  </si>
  <si>
    <t>FB.F.S.W.c1.E.15-1</t>
  </si>
  <si>
    <t>FB.F.S.W.c1.E.23-1</t>
  </si>
  <si>
    <t>FB.F.S.W.c1.E.18-1</t>
  </si>
  <si>
    <t>FB.F.S.W.c1.E.17-1</t>
  </si>
  <si>
    <t>FB.F.S.R.c1.E.15-1</t>
  </si>
  <si>
    <t>FB.F.S.R.c1.E.23-1</t>
  </si>
  <si>
    <t>FB.F.S.R.c1.E.18-1</t>
  </si>
  <si>
    <t>FB.F.S.R.c1.E.17-1</t>
  </si>
  <si>
    <t>FB.F.ST2.a1.E.22</t>
  </si>
  <si>
    <t>FB.F.ST2.a1.E.35</t>
  </si>
  <si>
    <t>FB.F.ST2.a1.E.15</t>
  </si>
  <si>
    <t>FB.F.ST2.a1.E.18</t>
  </si>
  <si>
    <t>FB.F.B.a1.E.24-1</t>
  </si>
  <si>
    <t>FB.F.B.a1.E.20-1</t>
  </si>
  <si>
    <t>FB.F.B.a1.E.19-1</t>
  </si>
  <si>
    <t>FB.F.B.a1.E.23-1</t>
  </si>
  <si>
    <t>FB.F.FB.a1.E.41-1</t>
  </si>
  <si>
    <t>FB.F.FBB.a1.E.40-1</t>
  </si>
  <si>
    <t>FB.F.FB.a1.E.23-1</t>
  </si>
  <si>
    <t>FB.F.FB.a1.E.25-1</t>
  </si>
  <si>
    <t>FB.F.FB.a1.E.20-1</t>
  </si>
  <si>
    <t>FB.F.FB.a1.E.26-1</t>
  </si>
  <si>
    <t>FB.F.ST2.b1.E.24</t>
  </si>
  <si>
    <t>FB.F.ST2.b1.E.36</t>
  </si>
  <si>
    <t>FB.F.ST2.b1.E.35</t>
  </si>
  <si>
    <t>FB.F.ST2.b1.E.23</t>
  </si>
  <si>
    <t>FB.F.ST2.b1.E.18</t>
  </si>
  <si>
    <t>FB.F.ST2.b1.E.17</t>
  </si>
  <si>
    <t>FD.F.DLM.a1.20-1</t>
  </si>
  <si>
    <t>FD.F.DLM.a1.24-1</t>
  </si>
  <si>
    <t>FD.F.DLM.a1.23-1</t>
  </si>
  <si>
    <t>FD.F.DLM.a1.26-1</t>
  </si>
  <si>
    <t>FD.F.S.R.c1.18-1</t>
  </si>
  <si>
    <t>1080 х 452</t>
  </si>
  <si>
    <t>FD.F.S.R.c1.14-1</t>
  </si>
  <si>
    <t>FD.F.S.R.c1.15-1</t>
  </si>
  <si>
    <t>Фасайдинг Дачный Камень крупный коричневый</t>
  </si>
  <si>
    <t>FD.F.FB.a1.23-1</t>
  </si>
  <si>
    <t>FD.F.FB.a1.25-1</t>
  </si>
  <si>
    <t>FD.F.FB.a1.20-1</t>
  </si>
  <si>
    <t>FD.F.FB.a1.26-1</t>
  </si>
  <si>
    <t>1130 х 463</t>
  </si>
  <si>
    <t>FD.F.SL2.b1.24</t>
  </si>
  <si>
    <t>FD.F.SL2.b1.23</t>
  </si>
  <si>
    <t>FD.F.S.N.b1.24-1</t>
  </si>
  <si>
    <t>FD.F.S.b1.23-1</t>
  </si>
  <si>
    <t>FD.F.S.b1.15-1</t>
  </si>
  <si>
    <t>FB.F.S.W.c1.22-1</t>
  </si>
  <si>
    <t>FB.F.S.W.c1.15-1</t>
  </si>
  <si>
    <t>FB.F.S.W.c1.14-1</t>
  </si>
  <si>
    <t>FB.F.S.W.c1.18-1</t>
  </si>
  <si>
    <t>FB.F.S.W.c1.17-1</t>
  </si>
  <si>
    <t>FB.F.S.R.c1.15-1</t>
  </si>
  <si>
    <t>FB.F.S.R.c1.23-1</t>
  </si>
  <si>
    <t>FB.F.S.R.c1.18-1</t>
  </si>
  <si>
    <t>FB.F.S.R.c1.17-1</t>
  </si>
  <si>
    <t>FB.F.ST2.a1.22</t>
  </si>
  <si>
    <t>FB.F.ST2.a1.35</t>
  </si>
  <si>
    <t>FB.F.ST2.a1.15</t>
  </si>
  <si>
    <t>FB.F.ST2.a1.18</t>
  </si>
  <si>
    <t>FB.F.S.N.a1.24-1</t>
  </si>
  <si>
    <t>FB.F.S.N.a1.15-1</t>
  </si>
  <si>
    <t>FB.F.S.a1.23-1</t>
  </si>
  <si>
    <t>FB.F.S.N.a1.17-1</t>
  </si>
  <si>
    <t>FB.F.FB.1.41-1</t>
  </si>
  <si>
    <t>FB.F.FBB.a1.40-1</t>
  </si>
  <si>
    <t>FB.F.FB.a1.23-1</t>
  </si>
  <si>
    <t>FB.F.FB.a1.25-1</t>
  </si>
  <si>
    <t>FB.F.FB.a1.20-1</t>
  </si>
  <si>
    <t>FB.F.FB.a1.26-1</t>
  </si>
  <si>
    <t>FB.F.B.a1.24-1</t>
  </si>
  <si>
    <t>FB.F.B.a1.20-1</t>
  </si>
  <si>
    <t>FB.F.B.a1.19-1</t>
  </si>
  <si>
    <t>FB.F.B.a1.23-1</t>
  </si>
  <si>
    <t>FB.F.SL2.b1.24</t>
  </si>
  <si>
    <t>FB.F.SL2.b1.36</t>
  </si>
  <si>
    <t>FB.F.SL2.b1.35</t>
  </si>
  <si>
    <t>FB.F.SL2.b1.23</t>
  </si>
  <si>
    <t>FB.F.SL2.b1.18</t>
  </si>
  <si>
    <t>FB.F.SL2.b1.17</t>
  </si>
  <si>
    <t>795 х 595</t>
  </si>
  <si>
    <t>СРЕДНИЙ КОМПЛЕКТ ПРОДАЖ</t>
  </si>
  <si>
    <t>Фасайдинг Дачный Скол, бежевый</t>
  </si>
  <si>
    <t>Фасайдинг Дачный Скол, белый</t>
  </si>
  <si>
    <t>Фасайдинг Дачный Скол, коричневый</t>
  </si>
  <si>
    <t>Фасайдинг Дачный Туф, бежевый</t>
  </si>
  <si>
    <t>Фасайдинг Дачный Туф, белый</t>
  </si>
  <si>
    <t>Фасайдинг Дачный Туф, коричневый</t>
  </si>
  <si>
    <t>725 х 570</t>
  </si>
  <si>
    <t>Угол наружный к Фасайдингу Дачный Скол, бежевый</t>
  </si>
  <si>
    <t>Угол наружный к Фасайдингу Дачный Скол, белый</t>
  </si>
  <si>
    <t>Угол наружный к Фасайдингу Дачный Скол, коричневый</t>
  </si>
  <si>
    <t>FB.FP.DA.OC.SK.cBe</t>
  </si>
  <si>
    <t>FB.FP.DA.OC.SK.cW</t>
  </si>
  <si>
    <t>FB.FP.DA.OC.SK.cBr</t>
  </si>
  <si>
    <t>FB.FP.DA.OC.TF.cBe</t>
  </si>
  <si>
    <t>FB.FP.DA.OC.TF.cW</t>
  </si>
  <si>
    <t>FB.FP.DA.OC.TF.cBr</t>
  </si>
  <si>
    <t>Угол наружный к Фасайдингу Дачный Туф, бежевый</t>
  </si>
  <si>
    <t>Угол наружный к Фасайдингу Дачный Туф, белый</t>
  </si>
  <si>
    <t>Угол наружный к Фасайдингу Дачный Туф, коричневый</t>
  </si>
  <si>
    <t>Эффективные размеры</t>
  </si>
  <si>
    <t>1072 х 437</t>
  </si>
  <si>
    <t>1130 х 470</t>
  </si>
  <si>
    <t>1010 х 450</t>
  </si>
  <si>
    <t>1001 х 444</t>
  </si>
  <si>
    <t>966 х 423</t>
  </si>
  <si>
    <t>1123 х 465</t>
  </si>
  <si>
    <t>995 х 439</t>
  </si>
  <si>
    <t>1087 х 446</t>
  </si>
  <si>
    <t>972 х 420</t>
  </si>
  <si>
    <t>1090 х 460</t>
  </si>
  <si>
    <t>984 х 435</t>
  </si>
  <si>
    <t>Фасайдинг Дачный Кирпич Баварский, белый</t>
  </si>
  <si>
    <t>Фасайдинг Дачный Кирпич Баварский, песочный</t>
  </si>
  <si>
    <t>Фасайдинг Дачный Кирпич Баварский, тёмно-коричневый</t>
  </si>
  <si>
    <t>Фасайдинг Дачный Кирпич Баварский, терракотовый</t>
  </si>
  <si>
    <t>FB.FP.DA.OC.BB.cW</t>
  </si>
  <si>
    <t>Угол наружный к Фасайдингу Дачный Кирпич Баварский, белый</t>
  </si>
  <si>
    <t>FB.FP.DA.OC.BB.cS</t>
  </si>
  <si>
    <t>Угол наружный к Фасайдингу Дачный Кирпич Баварский, песочный</t>
  </si>
  <si>
    <t>FB.FP.DA.OC.BB.cT</t>
  </si>
  <si>
    <t>Угол наружный к Фасайдингу Дачный Кирпич Баварский, терракотовый</t>
  </si>
  <si>
    <t>1137 х 472</t>
  </si>
  <si>
    <t>1002 х 450</t>
  </si>
  <si>
    <t>1131 х 463</t>
  </si>
  <si>
    <t>1001 х 443</t>
  </si>
  <si>
    <t>665 х 570</t>
  </si>
  <si>
    <t>Габаритные размеры</t>
  </si>
  <si>
    <t>Эффективные размеры, мм</t>
  </si>
  <si>
    <t>FBRW.RO.80.01-1</t>
  </si>
  <si>
    <t>FBRW.RO.80.23-1</t>
  </si>
  <si>
    <t>FBRW.SE.120.01-1</t>
  </si>
  <si>
    <t>FBRW.SE.120.23-1</t>
  </si>
  <si>
    <t>FBRW.DPB67.80.01-1</t>
  </si>
  <si>
    <t>FBRW.DPB67.80.23-1</t>
  </si>
  <si>
    <t>FBRW.SB.120.01-1</t>
  </si>
  <si>
    <t>FBRW.SB.120.23-1</t>
  </si>
  <si>
    <t>КЖМБмет</t>
  </si>
  <si>
    <t>КЖМКмет</t>
  </si>
  <si>
    <t>FBRW.SH.80.01-1</t>
  </si>
  <si>
    <t>FBRW.SH.80.23-1</t>
  </si>
  <si>
    <t>FBRW.JB.120.01-1</t>
  </si>
  <si>
    <t>FBRW.JB.120.23-1</t>
  </si>
  <si>
    <t>FBRW.PC.80.01-1</t>
  </si>
  <si>
    <t>FBRW.PC.80.23-1</t>
  </si>
  <si>
    <t>FBRW.GA.120.90.01-1</t>
  </si>
  <si>
    <t>FBRW.GA.120.90.23-1</t>
  </si>
  <si>
    <t>FBRW.PB.80.01-1</t>
  </si>
  <si>
    <t>FBRW.PB.80.23-1</t>
  </si>
  <si>
    <t>FBRW.G.3000.120.01-1</t>
  </si>
  <si>
    <t>FBRW.G.3000.120.23-1</t>
  </si>
  <si>
    <t>FBRW.P.3000.80.01-1</t>
  </si>
  <si>
    <t>FBRW.P.3000.80.23-1</t>
  </si>
  <si>
    <t>3000 х 80 х 80</t>
  </si>
  <si>
    <t>194 х 142 х 137</t>
  </si>
  <si>
    <t>130 х 84 х 84</t>
  </si>
  <si>
    <t>140 х 62 х 32</t>
  </si>
  <si>
    <t>135 х 40 х 20</t>
  </si>
  <si>
    <t>84 х 84 х 83</t>
  </si>
  <si>
    <t>140 х 130 х 78</t>
  </si>
  <si>
    <t>85 х 85 х 79</t>
  </si>
  <si>
    <t>182 х 139 х 79</t>
  </si>
  <si>
    <t>335 х 125 х 25</t>
  </si>
  <si>
    <t>485 х 140 х 140</t>
  </si>
  <si>
    <t>459 х 140 х 140</t>
  </si>
  <si>
    <t>485 х 119 х 119</t>
  </si>
  <si>
    <t>471 х 115 х 115</t>
  </si>
  <si>
    <t>470 х 115 х 115</t>
  </si>
  <si>
    <t>485 х 143 х 143</t>
  </si>
  <si>
    <t>455 х 137 х 137</t>
  </si>
  <si>
    <t>Сайдинг FineBer BlockHouse Royal Wood, груша</t>
  </si>
  <si>
    <t>Сайдинг FineBer BlockHouse Royal Wood, ольха</t>
  </si>
  <si>
    <t>Сайдинг FineBer BlockHouse Royal Wood, сосна</t>
  </si>
  <si>
    <t>Сайдинг FineBer Standart Royal Wood, груша</t>
  </si>
  <si>
    <t>Сайдинг FineBer Standart Royal Wood, ольха</t>
  </si>
  <si>
    <t>Сайдинг FineBer Standart Royal Wood, сосна</t>
  </si>
  <si>
    <t>FBJW.04.3050-1</t>
  </si>
  <si>
    <t>J-профиль к сайдингу FineBer Royal Wood, груша 3050мм</t>
  </si>
  <si>
    <t>FBJW.12.3050-1</t>
  </si>
  <si>
    <t>J-профиль к сайдингу FineBer Royal Wood, ольха 3050мм</t>
  </si>
  <si>
    <t>FBJW.05.3050-1</t>
  </si>
  <si>
    <t>J-профиль к сайдингу FineBer Royal Wood, сосна 3050мм</t>
  </si>
  <si>
    <t>Наружный угол к сайдингу FineBer Royal Wood, груша 3050мм</t>
  </si>
  <si>
    <t>Наружный угол к сайдингу FineBer Royal Wood, ольха 3050мм</t>
  </si>
  <si>
    <t>Наружный угол к сайдингу FineBer Royal Wood, сосна 3050мм</t>
  </si>
  <si>
    <t>Внутренний угол к сайдингу FineBer Royal Wood, груша 3050мм</t>
  </si>
  <si>
    <t>Внутренний угол к сайдингу FineBer Royal Wood, ольха 3050мм</t>
  </si>
  <si>
    <t>Внутренний угол к сайдингу FineBer Royal Wood, сосна 3050мм</t>
  </si>
  <si>
    <t>FBHW.04.3050-1</t>
  </si>
  <si>
    <t>Н-профиль к сайдингу FineBer Royal Wood, груша 3050мм</t>
  </si>
  <si>
    <t>FBHW.12.3050-1</t>
  </si>
  <si>
    <t>Н-профиль к сайдингу FineBer Royal Wood, ольха 3050мм</t>
  </si>
  <si>
    <t>FBHW.05.3050-1</t>
  </si>
  <si>
    <t>Н-профиль к сайдингу FineBer Royal Wood, сосна 3050мм</t>
  </si>
  <si>
    <t>F-профиль к стеновым панелям FineBer белый 3000мм (10)</t>
  </si>
  <si>
    <t xml:space="preserve">FBPx10.1.3000-1          </t>
  </si>
  <si>
    <t>Верхний плинтус к стеновым панелям FineBer белый 3000мм (10)</t>
  </si>
  <si>
    <t xml:space="preserve">FBIx10.1.3000-1          </t>
  </si>
  <si>
    <t>Внутренний угол к стеновым панелям FineBer белый 3000мм (10)</t>
  </si>
  <si>
    <t xml:space="preserve">FBCx10.1.3000-1          </t>
  </si>
  <si>
    <t>Концевой элемент  L-профиль к стеновым панелям FineBer белый 3000мм (10)</t>
  </si>
  <si>
    <t xml:space="preserve">FBEx10.1.3000-1          </t>
  </si>
  <si>
    <t>Наружный угол к стеновым панелям FineBer белый 3000мм (10)</t>
  </si>
  <si>
    <t xml:space="preserve">FBHx10.1.3000-1          </t>
  </si>
  <si>
    <t>Соединительный H-профиль к стеновым панелям FineBer белый 3000мм (10)</t>
  </si>
  <si>
    <t xml:space="preserve">FВFx10.1.3000-1          </t>
  </si>
  <si>
    <t xml:space="preserve">FBF.1.3000-1             </t>
  </si>
  <si>
    <t>F-профиль к стеновым панелям FineBer белый 3000мм (8)</t>
  </si>
  <si>
    <t xml:space="preserve">FBP.1.3000-1             </t>
  </si>
  <si>
    <t>Верхний плинтус к стеновым панелям FineBer белый 3000мм (8)</t>
  </si>
  <si>
    <t>FBI.1.3000-1             </t>
  </si>
  <si>
    <t>Внутренний угол к стеновым панелям FineBer белый 3000мм (8)</t>
  </si>
  <si>
    <t xml:space="preserve">FBC.1.3000-1             </t>
  </si>
  <si>
    <t>Концевой элемент L-профиль к стеновым панелям FineBer белый 3000мм (8)</t>
  </si>
  <si>
    <t xml:space="preserve">FBE.1.3000-1             </t>
  </si>
  <si>
    <t>Наружный угол к стеновым панелям FineBer белый 3000мм (8)</t>
  </si>
  <si>
    <t xml:space="preserve">FBH.1.3000-1             </t>
  </si>
  <si>
    <t>Соединительный H-профиль к стеновым панелям FineBer 3000мм (8)</t>
  </si>
  <si>
    <t>Объем, м3 минимальной единицы отгрузки***</t>
  </si>
  <si>
    <t>FBA.М.2700-1</t>
  </si>
  <si>
    <t>Панель FineBer белая матовая 2700х250x8мм</t>
  </si>
  <si>
    <t>FBA.М.3000-1</t>
  </si>
  <si>
    <t>Панель FineBer белая матовая 3000х250x8мм</t>
  </si>
  <si>
    <t xml:space="preserve">FBK/2.P.01.S.100-1      </t>
  </si>
  <si>
    <t>FineBer Подоконник ПВХ, белый 100мм 6м</t>
  </si>
  <si>
    <t xml:space="preserve">FBK/2.P.01.S.150-1      </t>
  </si>
  <si>
    <t>FineBer Подоконник ПВХ, белый 150мм 6м</t>
  </si>
  <si>
    <t xml:space="preserve">FBK/2.P.01.S.200-1      </t>
  </si>
  <si>
    <t>FineBer Подоконник ПВХ, белый 200мм 6м</t>
  </si>
  <si>
    <t xml:space="preserve">FBK/2.P.01.S.250-1      </t>
  </si>
  <si>
    <t>FineBer Подоконник ПВХ, белый 250мм 6м</t>
  </si>
  <si>
    <t xml:space="preserve">FBK/2.P.01.S.300-1      </t>
  </si>
  <si>
    <t>FineBer Подоконник ПВХ, белый 300мм 6м</t>
  </si>
  <si>
    <t xml:space="preserve">FBK/2.P.01.S.350-1      </t>
  </si>
  <si>
    <t>FineBer Подоконник ПВХ, белый 350мм 6м</t>
  </si>
  <si>
    <t xml:space="preserve">FBK/2.P.01.S.400-1      </t>
  </si>
  <si>
    <t>FineBer Подоконник ПВХ, белый 400мм 6м</t>
  </si>
  <si>
    <t xml:space="preserve">FBK/2.P.01.S.450-1      </t>
  </si>
  <si>
    <t>FineBer Подоконник ПВХ, белый 450мм 6м</t>
  </si>
  <si>
    <t xml:space="preserve">FBK/2.P.01.S.500-1      </t>
  </si>
  <si>
    <t>FineBer Подоконник ПВХ, белый 500мм 6м</t>
  </si>
  <si>
    <t xml:space="preserve">FBK/2.P.01.S.550-1      </t>
  </si>
  <si>
    <t>FineBer Подоконник ПВХ, белый 550мм 6м</t>
  </si>
  <si>
    <t xml:space="preserve">FBK/2.P.01.S.600(2)-1    </t>
  </si>
  <si>
    <t>FineBer Подоконник ПВХ, белый 600(2)мм 6м</t>
  </si>
  <si>
    <t xml:space="preserve">FBK/2.P.01.S.600-1      </t>
  </si>
  <si>
    <t>FineBer Подоконник ПВХ, белый 600мм 6м</t>
  </si>
  <si>
    <t xml:space="preserve">FBK/2.P.01.S.700-1      </t>
  </si>
  <si>
    <t>FineBer Подоконник ПВХ, белый 700мм 6м</t>
  </si>
  <si>
    <t xml:space="preserve">FBK/2.P.01.S.800(2)-1    </t>
  </si>
  <si>
    <t>FineBer Подоконник ПВХ, белый 800(2)мм 6м</t>
  </si>
  <si>
    <t xml:space="preserve">FBK/2.P.01.S.800-1      </t>
  </si>
  <si>
    <t>FineBer Подоконник ПВХ, белый 800мм 6м</t>
  </si>
  <si>
    <t>6000 х 100</t>
  </si>
  <si>
    <t>6000 х 150</t>
  </si>
  <si>
    <t>6000 х 200</t>
  </si>
  <si>
    <t>6000 х 250</t>
  </si>
  <si>
    <t>6000 х 300</t>
  </si>
  <si>
    <t>6000 х 350</t>
  </si>
  <si>
    <t>6000 х 400</t>
  </si>
  <si>
    <t>6000 х 450</t>
  </si>
  <si>
    <t>6000 х 500</t>
  </si>
  <si>
    <t>6000 х 550</t>
  </si>
  <si>
    <t>6000 х 600</t>
  </si>
  <si>
    <t>6000 х 700</t>
  </si>
  <si>
    <t>6000 х 800</t>
  </si>
  <si>
    <t xml:space="preserve">FBAK.01                  </t>
  </si>
  <si>
    <t>Заглушка к подоконнику FineBer универсальная белая</t>
  </si>
  <si>
    <t xml:space="preserve">O.150.01.3000-1          </t>
  </si>
  <si>
    <t>Отлив белый 3000х150мм</t>
  </si>
  <si>
    <t xml:space="preserve">O.180.01.3000-1          </t>
  </si>
  <si>
    <t>Отлив белый 3000х180мм</t>
  </si>
  <si>
    <t>-</t>
  </si>
  <si>
    <t>3000 х 150</t>
  </si>
  <si>
    <t>3000 х 180</t>
  </si>
  <si>
    <t>ФАСАДНЫЕ ПАНЕЛИ FINEBER</t>
  </si>
  <si>
    <t>КАМЕНЬ ДИКИЙ</t>
  </si>
  <si>
    <t>КАМЕНЬ КРУПНЫЙ</t>
  </si>
  <si>
    <t>КАМЕНЬ ПРИРОДНЫЙ</t>
  </si>
  <si>
    <t>КАМЕНЬ</t>
  </si>
  <si>
    <t>КИРПИЧ ОБЛИЦОВОЧНЫЙ</t>
  </si>
  <si>
    <t>КИРПИЧ</t>
  </si>
  <si>
    <t>СКАЛА</t>
  </si>
  <si>
    <t>ДОЛОМИТ</t>
  </si>
  <si>
    <t>КИРПИЧ КЛИНКЕРНЫЙ</t>
  </si>
  <si>
    <t>СЛАНЕЦ</t>
  </si>
  <si>
    <t>ФАСАЙДИНГ ДАЧНЫЙ</t>
  </si>
  <si>
    <t>ФАСАЙДИНГ ДАЧНЫЙ OPTIMAL SIZE</t>
  </si>
  <si>
    <t>КИРПИЧ БАВАРСКИЙ</t>
  </si>
  <si>
    <t>СКОЛ</t>
  </si>
  <si>
    <t>ТУФ</t>
  </si>
  <si>
    <t>Универсальные аксессуары к ФАСАДНЫМ ПАНЕЛЯМ FINEBER и ФАСАЙДИНГУ ДАЧНЫЙ</t>
  </si>
  <si>
    <t>CLASSIC COLOR</t>
  </si>
  <si>
    <t>EXTRA ACRYLIC</t>
  </si>
  <si>
    <t>ROYAL WOOD</t>
  </si>
  <si>
    <t>САЙДИНГ FINEBER ПРОФИЛЬ STANDART</t>
  </si>
  <si>
    <t>СОФИТЫ FINEBER</t>
  </si>
  <si>
    <t>САЙДИНГ ДАЧНЫЙ</t>
  </si>
  <si>
    <t>ДОБОРНЫЕ ЭЛЕМЕНТЫ К САЙДИНГУ FINEBER, ДАЧНЫЙ</t>
  </si>
  <si>
    <t>H-ПРОФИЛЬ</t>
  </si>
  <si>
    <t>ДАЧНЫЙ</t>
  </si>
  <si>
    <t>ВНУТРЕННИЙ УГОЛ</t>
  </si>
  <si>
    <t>НАРУЖНЫЙ УГОЛ</t>
  </si>
  <si>
    <t>J-ПРОФИЛЬ</t>
  </si>
  <si>
    <t>J-ФАСКА</t>
  </si>
  <si>
    <t>J-ПРОФИЛЬ ШИРОКИЙ (НАЛИЧНИК)</t>
  </si>
  <si>
    <t>НАЧАЛЬНЫЙ ПРОФИЛЬ</t>
  </si>
  <si>
    <t>ОКОЛООКОННАЯ ПЛАНКА</t>
  </si>
  <si>
    <t>ФИНИШНАЯ ПЛАНКА</t>
  </si>
  <si>
    <t>САЙДИНГ FINEBER ПРОФИЛЬ BLOCKHOUSE</t>
  </si>
  <si>
    <t>FBD4A.23.3660-1</t>
  </si>
  <si>
    <t>FBRW.RS.80-1</t>
  </si>
  <si>
    <t>Водосточная система FINEBER Резиновый уплотнитель</t>
  </si>
  <si>
    <t>FBRW.FUS.120.01-1</t>
  </si>
  <si>
    <t>Водосточная система FINEBER Скоба фиксирующая Белый</t>
  </si>
  <si>
    <t>FBRW.FUS.120.23-1</t>
  </si>
  <si>
    <t>Водосточная система FINEBER Скоба фиксирующая Коричневый</t>
  </si>
  <si>
    <t>Угол наружный к Фасайдингу Дачный Кирпич Баварский, тёмно-коричневый</t>
  </si>
  <si>
    <t>FBIW.04.3050-1</t>
  </si>
  <si>
    <t>FBIW.12.3050-1</t>
  </si>
  <si>
    <t>FBIW.05.3050-1</t>
  </si>
  <si>
    <t>FBEW.04.3050-1</t>
  </si>
  <si>
    <t>FBEW.12.3050-1</t>
  </si>
  <si>
    <t>FBEW.05.3050-1</t>
  </si>
  <si>
    <t>FBB.05.3660-1</t>
  </si>
  <si>
    <t>FBBW.05.3660-1</t>
  </si>
  <si>
    <t>FBBW.04.3660-1</t>
  </si>
  <si>
    <t>FBBW.12.3660-1</t>
  </si>
  <si>
    <t>FBD4W.04.3660-1</t>
  </si>
  <si>
    <t>FBD4W.12.3660-1</t>
  </si>
  <si>
    <t>FBD4W.05.3660-1</t>
  </si>
  <si>
    <t>FBS.00.3000-1</t>
  </si>
  <si>
    <t>FBS.01.3000-1</t>
  </si>
  <si>
    <t>FBS.01.23.3000-1</t>
  </si>
  <si>
    <t>FB.FP.DA.OC.BB.cDB</t>
  </si>
  <si>
    <t>FB.FP.DA.BB.cW</t>
  </si>
  <si>
    <t>FB.FP.DA.BB.cS</t>
  </si>
  <si>
    <t>FB.FP.DA.BB.cDB</t>
  </si>
  <si>
    <t>FB.FP.DA.BB.cT</t>
  </si>
  <si>
    <t>FB.FP.DA.SK.cBe</t>
  </si>
  <si>
    <t>FB.FP.DA.SK.cW</t>
  </si>
  <si>
    <t>FB.FP.DA.SKB.cBr</t>
  </si>
  <si>
    <t>FB.FP.DA.TF.cBe</t>
  </si>
  <si>
    <t>FB.FP.DA.TF.cW</t>
  </si>
  <si>
    <t>FB.FP.DA.TF.cBr</t>
  </si>
  <si>
    <t>Сайдинг FineBer Standart коллекция Extra Acrylic, могано 3660 мм (по 16 шт)</t>
  </si>
  <si>
    <t>шт.</t>
  </si>
  <si>
    <t>НАРУЖНЫЕ УГЛЫ К ФАСАДНЫМ ПАНЕЛЯМ FINEBER</t>
  </si>
  <si>
    <t>НАРУЖНЫЕ УГЛЫ К ФАСАЙДИНГУ ДАЧНЫЙ FINEBER</t>
  </si>
  <si>
    <t>НАРУЖНЫЕ УГЛЫ К ФАСАЙДИНГУ ДАЧНЫЙ OPTIMAL SIZE</t>
  </si>
  <si>
    <t>ЗАПЧАСТИ</t>
  </si>
  <si>
    <t>ВОДОСТОЧНАЯ СИСТЕМА FINEBER</t>
  </si>
  <si>
    <t>СТЕНОВЫЕ ПАНЕЛИ FINEBER</t>
  </si>
  <si>
    <t>АКСЕССУАРЫ 8 ММ</t>
  </si>
  <si>
    <t>Кол-во, шт.</t>
  </si>
  <si>
    <t>Водосточная система FINEBER Воронка желоба D80</t>
  </si>
  <si>
    <t>ПОДОКОННИКИ FINEBER</t>
  </si>
  <si>
    <t>АКСЕССУАРЫ К ПОДОКОННИКАМ</t>
  </si>
  <si>
    <t>АКСЕССУАРЫ 10 ММ</t>
  </si>
  <si>
    <t>1073 х 437</t>
  </si>
  <si>
    <t>Водосточная система FINEBER Водосточный желоб D120</t>
  </si>
  <si>
    <t>Водосточная система FINEBER Заглушка желоба универсальная</t>
  </si>
  <si>
    <t>Водосточная система FINEBER Сливное колено D80</t>
  </si>
  <si>
    <t>Водосточная система FINEBER Колено трубы D80, 67 градусов</t>
  </si>
  <si>
    <t>Водосточная система FINEBER Кронштейн желоба</t>
  </si>
  <si>
    <t>Водосточная система FINEBER Соединитель желобов</t>
  </si>
  <si>
    <t>Водосточная система FINEBER Соединитель труб D80</t>
  </si>
  <si>
    <t>Водосточная система FINEBER Труба водосточная D80</t>
  </si>
  <si>
    <t>Водосточная система FINEBER Угол желоба 90 градусов</t>
  </si>
  <si>
    <t>Водосточная система FINEBER Хомут трубы D80</t>
  </si>
  <si>
    <t>142 х 78 х 18</t>
  </si>
  <si>
    <t>200 х 18 х 6</t>
  </si>
  <si>
    <t>589 х 155 х 155</t>
  </si>
  <si>
    <t>589 х 146 х 146</t>
  </si>
  <si>
    <t>104 х 98 х 22</t>
  </si>
  <si>
    <t>3000 х 120 х 62</t>
  </si>
  <si>
    <t>3000 х 48 х 25</t>
  </si>
  <si>
    <t>3000 х 35 х 28</t>
  </si>
  <si>
    <t>3000 х 28 х 28</t>
  </si>
  <si>
    <t>3000 х 19 х 10</t>
  </si>
  <si>
    <t>3000 х 48 х 10</t>
  </si>
  <si>
    <t>2700 х 250 х 8</t>
  </si>
  <si>
    <t>3000 х 250 х 8</t>
  </si>
  <si>
    <t>Отлив белый 3000х100мм</t>
  </si>
  <si>
    <t>Отлив белый 3000х250мм</t>
  </si>
  <si>
    <t>3000 х 100</t>
  </si>
  <si>
    <t>3000 х 250</t>
  </si>
  <si>
    <t xml:space="preserve">O.100.01.3000-1          </t>
  </si>
  <si>
    <t xml:space="preserve">O.250.01.3000-1          </t>
  </si>
  <si>
    <t>Вес, кг одной панели</t>
  </si>
  <si>
    <t>Вес, кг одного кв.м.</t>
  </si>
  <si>
    <t>Вес, кг одной шт.</t>
  </si>
  <si>
    <t>Водосточная система FINEBER Кронштейн желоба металлический Белый</t>
  </si>
  <si>
    <t>Водосточная система FINEBER Кронштейн желоба металлический Коричневый</t>
  </si>
  <si>
    <t>ТУФ 3D-FACTURE</t>
  </si>
  <si>
    <t>Фасайдинг Дачный Туф 3D-Facture, дымчатый</t>
  </si>
  <si>
    <t>FB.FP.DA.TF.3DF.cSm</t>
  </si>
  <si>
    <t>Фасайдинг Дачный Туф 3D-Facture, светло-бежевый</t>
  </si>
  <si>
    <t>FB.FP.DA.TF.3DF.cLbe</t>
  </si>
  <si>
    <t>Фасайдинг Дачный Туф 3D-Facture, светло-серый</t>
  </si>
  <si>
    <t>FB.FP.DA.TF.3DF.cLgr</t>
  </si>
  <si>
    <t>Фасайдинг Дачный Туф 3D-Facture, темно-коричневый</t>
  </si>
  <si>
    <t>FB.FP.DA.TF.3DF.cDbr</t>
  </si>
  <si>
    <t>Угол наружный к Фасайдингу Дачный Туф 3D-Facture, дымчатый</t>
  </si>
  <si>
    <t>FB.FP.DA.OC.TF.3DF.cSm</t>
  </si>
  <si>
    <t>Угол наружный к Фасайдингу Дачный Туф 3D-Facture, светло-бежевый</t>
  </si>
  <si>
    <t>FB.FP.DA.OC.TF.3DF.cLbe</t>
  </si>
  <si>
    <t>Угол наружный к Фасайдингу Дачный Туф 3D-Facture, светло-серый</t>
  </si>
  <si>
    <t>FB.FP.DA.OC.TF.3DF.cLgr</t>
  </si>
  <si>
    <t>Угол наружный к Фасайдингу Дачный Туф 3D-Facture, темно-коричневый</t>
  </si>
  <si>
    <t>FB.FP.DA.OC.TF.3DF.сDbr</t>
  </si>
  <si>
    <t>Рекомендованная розничная цена, руб./шт.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</si>
</sst>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12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224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4" borderId="0" xfId="0" applyFont="1" applyFill="1"/>
    <xf numFmtId="0" fontId="6" fillId="0" borderId="0" xfId="0" applyFont="1" applyFill="1"/>
    <xf numFmtId="0" fontId="5" fillId="0" borderId="0" xfId="0" applyFont="1" applyFill="1"/>
    <xf numFmtId="0" fontId="5" fillId="5" borderId="0" xfId="0" applyFont="1" applyFill="1"/>
    <xf numFmtId="0" fontId="7" fillId="0" borderId="0" xfId="0" applyFont="1"/>
    <xf numFmtId="0" fontId="11" fillId="0" borderId="1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11" fillId="0" borderId="2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9" fillId="4" borderId="1" xfId="0" applyFont="1" applyFill="1" applyBorder="1" applyAlignment="1">
      <alignment horizontal="left"/>
    </xf>
    <xf numFmtId="0" fontId="10" fillId="4" borderId="2" xfId="0" applyFont="1" applyFill="1" applyBorder="1" applyAlignment="1"/>
    <xf numFmtId="0" fontId="9" fillId="4" borderId="2" xfId="0" applyFont="1" applyFill="1" applyBorder="1"/>
    <xf numFmtId="0" fontId="10" fillId="4" borderId="2" xfId="0" applyFont="1" applyFill="1" applyBorder="1"/>
    <xf numFmtId="0" fontId="10" fillId="4" borderId="6" xfId="0" applyFont="1" applyFill="1" applyBorder="1"/>
    <xf numFmtId="0" fontId="5" fillId="0" borderId="6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/>
    <xf numFmtId="0" fontId="3" fillId="0" borderId="2" xfId="0" applyFont="1" applyFill="1" applyBorder="1"/>
    <xf numFmtId="1" fontId="4" fillId="0" borderId="2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7" fillId="0" borderId="2" xfId="0" applyFont="1" applyBorder="1"/>
    <xf numFmtId="0" fontId="6" fillId="0" borderId="2" xfId="0" applyFont="1" applyBorder="1"/>
    <xf numFmtId="0" fontId="6" fillId="0" borderId="6" xfId="0" applyFont="1" applyBorder="1"/>
    <xf numFmtId="0" fontId="4" fillId="0" borderId="2" xfId="4" applyNumberFormat="1" applyFont="1" applyFill="1" applyBorder="1" applyAlignment="1">
      <alignment vertical="top"/>
    </xf>
    <xf numFmtId="0" fontId="3" fillId="0" borderId="2" xfId="4" applyNumberFormat="1" applyFont="1" applyFill="1" applyBorder="1" applyAlignment="1">
      <alignment horizontal="left" vertical="top"/>
    </xf>
    <xf numFmtId="1" fontId="4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4" fillId="0" borderId="2" xfId="0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3" fillId="0" borderId="8" xfId="0" applyFont="1" applyFill="1" applyBorder="1"/>
    <xf numFmtId="1" fontId="4" fillId="0" borderId="8" xfId="2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5" fillId="5" borderId="2" xfId="0" applyFont="1" applyFill="1" applyBorder="1" applyAlignment="1"/>
    <xf numFmtId="0" fontId="11" fillId="5" borderId="2" xfId="0" applyFont="1" applyFill="1" applyBorder="1"/>
    <xf numFmtId="0" fontId="5" fillId="5" borderId="2" xfId="0" applyFont="1" applyFill="1" applyBorder="1"/>
    <xf numFmtId="0" fontId="10" fillId="4" borderId="6" xfId="0" applyFont="1" applyFill="1" applyBorder="1" applyAlignment="1">
      <alignment horizontal="center"/>
    </xf>
    <xf numFmtId="0" fontId="5" fillId="5" borderId="6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3" borderId="2" xfId="1" applyNumberFormat="1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2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left" vertical="top"/>
    </xf>
    <xf numFmtId="0" fontId="6" fillId="3" borderId="2" xfId="1" applyNumberFormat="1" applyFont="1" applyFill="1" applyBorder="1" applyAlignment="1">
      <alignment horizontal="left" vertical="top"/>
    </xf>
    <xf numFmtId="1" fontId="6" fillId="2" borderId="2" xfId="1" applyNumberFormat="1" applyFont="1" applyFill="1" applyBorder="1" applyAlignment="1">
      <alignment horizontal="left" vertical="center"/>
    </xf>
    <xf numFmtId="1" fontId="6" fillId="2" borderId="8" xfId="2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1" fontId="6" fillId="0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3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2" borderId="0" xfId="3" applyNumberFormat="1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2" borderId="0" xfId="2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left" vertical="center"/>
    </xf>
    <xf numFmtId="1" fontId="4" fillId="2" borderId="2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left" vertical="top"/>
    </xf>
    <xf numFmtId="1" fontId="4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2" fontId="5" fillId="5" borderId="2" xfId="0" applyNumberFormat="1" applyFont="1" applyFill="1" applyBorder="1"/>
    <xf numFmtId="165" fontId="6" fillId="2" borderId="2" xfId="0" applyNumberFormat="1" applyFont="1" applyFill="1" applyBorder="1" applyAlignment="1">
      <alignment horizontal="center"/>
    </xf>
    <xf numFmtId="0" fontId="4" fillId="0" borderId="0" xfId="0" applyFont="1" applyFill="1"/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1" fontId="4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5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8" xfId="5" applyNumberFormat="1" applyFont="1" applyFill="1" applyBorder="1" applyAlignment="1">
      <alignment horizontal="left" vertical="top"/>
    </xf>
    <xf numFmtId="0" fontId="3" fillId="0" borderId="2" xfId="5" applyNumberFormat="1" applyFont="1" applyFill="1" applyBorder="1" applyAlignment="1">
      <alignment horizontal="left" vertical="top"/>
    </xf>
    <xf numFmtId="165" fontId="4" fillId="0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5" fillId="0" borderId="2" xfId="0" applyNumberFormat="1" applyFont="1" applyFill="1" applyBorder="1"/>
    <xf numFmtId="165" fontId="6" fillId="0" borderId="2" xfId="0" applyNumberFormat="1" applyFont="1" applyBorder="1" applyAlignment="1">
      <alignment horizontal="center" vertical="center"/>
    </xf>
    <xf numFmtId="165" fontId="10" fillId="4" borderId="2" xfId="0" applyNumberFormat="1" applyFont="1" applyFill="1" applyBorder="1"/>
    <xf numFmtId="165" fontId="6" fillId="0" borderId="2" xfId="0" applyNumberFormat="1" applyFont="1" applyBorder="1"/>
    <xf numFmtId="165" fontId="5" fillId="5" borderId="2" xfId="0" applyNumberFormat="1" applyFont="1" applyFill="1" applyBorder="1"/>
    <xf numFmtId="165" fontId="4" fillId="0" borderId="8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3" applyNumberFormat="1" applyFont="1" applyFill="1" applyBorder="1" applyAlignment="1">
      <alignment horizontal="left" vertical="top"/>
    </xf>
    <xf numFmtId="0" fontId="7" fillId="0" borderId="2" xfId="1" applyNumberFormat="1" applyFont="1" applyFill="1" applyBorder="1" applyAlignment="1">
      <alignment horizontal="left" vertical="top"/>
    </xf>
    <xf numFmtId="0" fontId="7" fillId="0" borderId="2" xfId="2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8" xfId="0" applyFont="1" applyFill="1" applyBorder="1"/>
    <xf numFmtId="0" fontId="3" fillId="0" borderId="2" xfId="1" applyNumberFormat="1" applyFont="1" applyFill="1" applyBorder="1" applyAlignment="1">
      <alignment horizontal="left" vertical="top"/>
    </xf>
    <xf numFmtId="0" fontId="3" fillId="0" borderId="8" xfId="1" applyNumberFormat="1" applyFont="1" applyFill="1" applyBorder="1" applyAlignment="1">
      <alignment horizontal="left" vertical="top"/>
    </xf>
    <xf numFmtId="2" fontId="4" fillId="0" borderId="8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/>
    </xf>
    <xf numFmtId="10" fontId="4" fillId="0" borderId="0" xfId="6" applyNumberFormat="1" applyFont="1" applyFill="1" applyAlignment="1">
      <alignment horizontal="center"/>
    </xf>
    <xf numFmtId="0" fontId="3" fillId="2" borderId="2" xfId="5" applyNumberFormat="1" applyFont="1" applyFill="1" applyBorder="1" applyAlignment="1">
      <alignment horizontal="left" vertical="top"/>
    </xf>
    <xf numFmtId="0" fontId="3" fillId="2" borderId="8" xfId="5" applyNumberFormat="1" applyFont="1" applyFill="1" applyBorder="1" applyAlignment="1">
      <alignment horizontal="left" vertical="top"/>
    </xf>
    <xf numFmtId="0" fontId="13" fillId="0" borderId="0" xfId="0" applyFont="1" applyFill="1"/>
    <xf numFmtId="2" fontId="6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Border="1"/>
    <xf numFmtId="1" fontId="4" fillId="0" borderId="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/>
    </xf>
    <xf numFmtId="2" fontId="9" fillId="4" borderId="2" xfId="0" applyNumberFormat="1" applyFont="1" applyFill="1" applyBorder="1"/>
    <xf numFmtId="2" fontId="11" fillId="0" borderId="2" xfId="0" applyNumberFormat="1" applyFont="1" applyFill="1" applyBorder="1"/>
    <xf numFmtId="2" fontId="3" fillId="0" borderId="2" xfId="2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2" fontId="7" fillId="0" borderId="2" xfId="0" applyNumberFormat="1" applyFont="1" applyBorder="1"/>
    <xf numFmtId="2" fontId="11" fillId="5" borderId="2" xfId="0" applyNumberFormat="1" applyFont="1" applyFill="1" applyBorder="1"/>
    <xf numFmtId="2" fontId="3" fillId="6" borderId="2" xfId="0" applyNumberFormat="1" applyFont="1" applyFill="1" applyBorder="1" applyAlignment="1">
      <alignment horizontal="center"/>
    </xf>
    <xf numFmtId="2" fontId="11" fillId="0" borderId="10" xfId="0" applyNumberFormat="1" applyFont="1" applyFill="1" applyBorder="1"/>
    <xf numFmtId="2" fontId="11" fillId="5" borderId="11" xfId="0" applyNumberFormat="1" applyFont="1" applyFill="1" applyBorder="1"/>
    <xf numFmtId="2" fontId="3" fillId="0" borderId="8" xfId="2" applyNumberFormat="1" applyFont="1" applyFill="1" applyBorder="1" applyAlignment="1">
      <alignment horizontal="center" vertical="center"/>
    </xf>
    <xf numFmtId="2" fontId="7" fillId="0" borderId="0" xfId="0" applyNumberFormat="1" applyFont="1"/>
    <xf numFmtId="2" fontId="9" fillId="4" borderId="2" xfId="0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/>
    </xf>
    <xf numFmtId="2" fontId="7" fillId="2" borderId="8" xfId="2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3" fillId="2" borderId="2" xfId="2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/>
    </xf>
  </cellXfs>
  <cellStyles count="7">
    <cellStyle name="Обычный" xfId="0" builtinId="0"/>
    <cellStyle name="Обычный 6" xfId="2"/>
    <cellStyle name="Обычный_Лист1" xfId="1"/>
    <cellStyle name="Обычный_Подоконники" xfId="5"/>
    <cellStyle name="Обычный_Сайдинг" xfId="4"/>
    <cellStyle name="Обычный_Фасадка" xfId="3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176"/>
  <sheetViews>
    <sheetView showGridLines="0" tabSelected="1" zoomScale="85" zoomScaleNormal="85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E1" sqref="E1"/>
    </sheetView>
  </sheetViews>
  <sheetFormatPr defaultRowHeight="12.75" outlineLevelRow="1" x14ac:dyDescent="0.2"/>
  <cols>
    <col min="1" max="1" width="12" style="4" customWidth="1"/>
    <col min="2" max="2" width="16.28515625" style="2" customWidth="1"/>
    <col min="3" max="3" width="85.7109375" style="9" customWidth="1"/>
    <col min="4" max="4" width="15.140625" style="1" customWidth="1"/>
    <col min="5" max="5" width="15.140625" style="214" customWidth="1"/>
    <col min="6" max="6" width="7.28515625" style="1" customWidth="1"/>
    <col min="7" max="7" width="14.85546875" style="1" customWidth="1"/>
    <col min="8" max="8" width="9.140625" style="1" customWidth="1"/>
    <col min="9" max="9" width="8.42578125" style="1" customWidth="1"/>
    <col min="10" max="10" width="9.140625" style="1" customWidth="1"/>
    <col min="11" max="12" width="6.85546875" style="1" customWidth="1"/>
    <col min="13" max="13" width="9.140625" style="165" customWidth="1"/>
    <col min="14" max="20" width="9.140625" style="1" customWidth="1"/>
    <col min="21" max="21" width="26.85546875" style="1" customWidth="1"/>
    <col min="22" max="16384" width="9.140625" style="1"/>
  </cols>
  <sheetData>
    <row r="1" spans="1:21" ht="177" x14ac:dyDescent="0.2">
      <c r="A1" s="138" t="s">
        <v>0</v>
      </c>
      <c r="B1" s="139" t="s">
        <v>1</v>
      </c>
      <c r="C1" s="130" t="s">
        <v>2</v>
      </c>
      <c r="D1" s="137" t="s">
        <v>240</v>
      </c>
      <c r="E1" s="201" t="s">
        <v>821</v>
      </c>
      <c r="F1" s="135" t="s">
        <v>3</v>
      </c>
      <c r="G1" s="135" t="s">
        <v>538</v>
      </c>
      <c r="H1" s="135" t="s">
        <v>241</v>
      </c>
      <c r="I1" s="135" t="s">
        <v>16</v>
      </c>
      <c r="J1" s="135" t="s">
        <v>4</v>
      </c>
      <c r="K1" s="135" t="s">
        <v>799</v>
      </c>
      <c r="L1" s="135" t="s">
        <v>800</v>
      </c>
      <c r="M1" s="135" t="s">
        <v>5</v>
      </c>
      <c r="N1" s="135" t="s">
        <v>6</v>
      </c>
      <c r="O1" s="135" t="s">
        <v>7</v>
      </c>
      <c r="P1" s="135" t="s">
        <v>8</v>
      </c>
      <c r="Q1" s="135" t="s">
        <v>9</v>
      </c>
      <c r="R1" s="135" t="s">
        <v>10</v>
      </c>
      <c r="S1" s="135" t="s">
        <v>11</v>
      </c>
      <c r="T1" s="135" t="s">
        <v>12</v>
      </c>
      <c r="U1" s="134" t="s">
        <v>13</v>
      </c>
    </row>
    <row r="2" spans="1:21" s="5" customFormat="1" ht="15" x14ac:dyDescent="0.2">
      <c r="A2" s="15" t="s">
        <v>705</v>
      </c>
      <c r="B2" s="16"/>
      <c r="C2" s="17"/>
      <c r="D2" s="18"/>
      <c r="E2" s="204"/>
      <c r="F2" s="18"/>
      <c r="G2" s="18"/>
      <c r="H2" s="18"/>
      <c r="I2" s="18"/>
      <c r="J2" s="18"/>
      <c r="K2" s="18"/>
      <c r="L2" s="18"/>
      <c r="M2" s="159"/>
      <c r="N2" s="18"/>
      <c r="O2" s="18"/>
      <c r="P2" s="18"/>
      <c r="Q2" s="18"/>
      <c r="R2" s="18"/>
      <c r="S2" s="18"/>
      <c r="T2" s="18"/>
      <c r="U2" s="19"/>
    </row>
    <row r="3" spans="1:21" s="14" customFormat="1" ht="14.25" x14ac:dyDescent="0.2">
      <c r="A3" s="10" t="s">
        <v>702</v>
      </c>
      <c r="B3" s="11"/>
      <c r="C3" s="12"/>
      <c r="D3" s="13"/>
      <c r="E3" s="205"/>
      <c r="F3" s="13"/>
      <c r="G3" s="13"/>
      <c r="H3" s="13"/>
      <c r="I3" s="13"/>
      <c r="J3" s="13"/>
      <c r="K3" s="13"/>
      <c r="L3" s="13"/>
      <c r="M3" s="160"/>
      <c r="N3" s="13"/>
      <c r="O3" s="13"/>
      <c r="P3" s="13"/>
      <c r="Q3" s="13"/>
      <c r="R3" s="13"/>
      <c r="S3" s="13"/>
      <c r="T3" s="13"/>
      <c r="U3" s="20"/>
    </row>
    <row r="4" spans="1:21" outlineLevel="1" x14ac:dyDescent="0.2">
      <c r="A4" s="21">
        <v>1</v>
      </c>
      <c r="B4" s="22" t="s">
        <v>114</v>
      </c>
      <c r="C4" s="23" t="s">
        <v>209</v>
      </c>
      <c r="D4" s="24">
        <v>4607114142983</v>
      </c>
      <c r="E4" s="206">
        <v>200.64094059511098</v>
      </c>
      <c r="F4" s="25" t="s">
        <v>756</v>
      </c>
      <c r="G4" s="25" t="s">
        <v>359</v>
      </c>
      <c r="H4" s="25">
        <v>0.75</v>
      </c>
      <c r="I4" s="25">
        <v>16</v>
      </c>
      <c r="J4" s="25" t="s">
        <v>14</v>
      </c>
      <c r="K4" s="158">
        <f>(M4-0.3)/I4</f>
        <v>1.5249999999999999</v>
      </c>
      <c r="L4" s="158">
        <f>K4/H4</f>
        <v>2.0333333333333332</v>
      </c>
      <c r="M4" s="161">
        <v>24.7</v>
      </c>
      <c r="N4" s="25">
        <v>3.71</v>
      </c>
      <c r="O4" s="27">
        <v>0.23499999999999999</v>
      </c>
      <c r="P4" s="27">
        <v>0.11</v>
      </c>
      <c r="Q4" s="28">
        <v>9.5903499999999989E-2</v>
      </c>
      <c r="R4" s="25" t="s">
        <v>15</v>
      </c>
      <c r="S4" s="25" t="s">
        <v>15</v>
      </c>
      <c r="T4" s="27">
        <v>10</v>
      </c>
      <c r="U4" s="29" t="s">
        <v>17</v>
      </c>
    </row>
    <row r="5" spans="1:21" outlineLevel="1" x14ac:dyDescent="0.2">
      <c r="A5" s="21">
        <v>2</v>
      </c>
      <c r="B5" s="22" t="s">
        <v>115</v>
      </c>
      <c r="C5" s="23" t="s">
        <v>210</v>
      </c>
      <c r="D5" s="24">
        <v>4607114142969</v>
      </c>
      <c r="E5" s="206">
        <v>200.64094059511098</v>
      </c>
      <c r="F5" s="25" t="s">
        <v>756</v>
      </c>
      <c r="G5" s="25" t="s">
        <v>359</v>
      </c>
      <c r="H5" s="25">
        <v>0.75</v>
      </c>
      <c r="I5" s="25">
        <v>16</v>
      </c>
      <c r="J5" s="25" t="s">
        <v>14</v>
      </c>
      <c r="K5" s="158">
        <f t="shared" ref="K5:K67" si="0">(M5-0.3)/I5</f>
        <v>1.5249999999999999</v>
      </c>
      <c r="L5" s="158">
        <f t="shared" ref="L5:L58" si="1">K5/H5</f>
        <v>2.0333333333333332</v>
      </c>
      <c r="M5" s="161">
        <v>24.7</v>
      </c>
      <c r="N5" s="25">
        <v>3.71</v>
      </c>
      <c r="O5" s="27">
        <v>0.23499999999999999</v>
      </c>
      <c r="P5" s="27">
        <v>0.11</v>
      </c>
      <c r="Q5" s="28">
        <v>9.5903499999999989E-2</v>
      </c>
      <c r="R5" s="25" t="s">
        <v>15</v>
      </c>
      <c r="S5" s="25" t="s">
        <v>15</v>
      </c>
      <c r="T5" s="27">
        <v>10</v>
      </c>
      <c r="U5" s="29" t="s">
        <v>17</v>
      </c>
    </row>
    <row r="6" spans="1:21" outlineLevel="1" x14ac:dyDescent="0.2">
      <c r="A6" s="21">
        <v>3</v>
      </c>
      <c r="B6" s="22" t="s">
        <v>116</v>
      </c>
      <c r="C6" s="23" t="s">
        <v>211</v>
      </c>
      <c r="D6" s="24">
        <v>4607114143089</v>
      </c>
      <c r="E6" s="206">
        <v>200.64094059511098</v>
      </c>
      <c r="F6" s="25" t="s">
        <v>756</v>
      </c>
      <c r="G6" s="25" t="s">
        <v>359</v>
      </c>
      <c r="H6" s="25">
        <v>0.75</v>
      </c>
      <c r="I6" s="25">
        <v>16</v>
      </c>
      <c r="J6" s="25" t="s">
        <v>14</v>
      </c>
      <c r="K6" s="158">
        <f t="shared" si="0"/>
        <v>1.5249999999999999</v>
      </c>
      <c r="L6" s="158">
        <f t="shared" si="1"/>
        <v>2.0333333333333332</v>
      </c>
      <c r="M6" s="161">
        <v>24.7</v>
      </c>
      <c r="N6" s="25">
        <v>3.71</v>
      </c>
      <c r="O6" s="27">
        <v>0.23499999999999999</v>
      </c>
      <c r="P6" s="27">
        <v>0.11</v>
      </c>
      <c r="Q6" s="28">
        <v>9.5903499999999989E-2</v>
      </c>
      <c r="R6" s="25" t="s">
        <v>15</v>
      </c>
      <c r="S6" s="25" t="s">
        <v>15</v>
      </c>
      <c r="T6" s="27">
        <v>10</v>
      </c>
      <c r="U6" s="29" t="s">
        <v>17</v>
      </c>
    </row>
    <row r="7" spans="1:21" outlineLevel="1" x14ac:dyDescent="0.2">
      <c r="A7" s="21">
        <v>4</v>
      </c>
      <c r="B7" s="22" t="s">
        <v>117</v>
      </c>
      <c r="C7" s="23" t="s">
        <v>212</v>
      </c>
      <c r="D7" s="24">
        <v>4680296011384</v>
      </c>
      <c r="E7" s="206">
        <v>200.64094059511098</v>
      </c>
      <c r="F7" s="25" t="s">
        <v>756</v>
      </c>
      <c r="G7" s="25" t="s">
        <v>359</v>
      </c>
      <c r="H7" s="25">
        <v>0.75</v>
      </c>
      <c r="I7" s="25">
        <v>16</v>
      </c>
      <c r="J7" s="25" t="s">
        <v>14</v>
      </c>
      <c r="K7" s="158">
        <f t="shared" si="0"/>
        <v>1.5249999999999999</v>
      </c>
      <c r="L7" s="158">
        <f t="shared" si="1"/>
        <v>2.0333333333333332</v>
      </c>
      <c r="M7" s="161">
        <v>24.7</v>
      </c>
      <c r="N7" s="25">
        <v>3.71</v>
      </c>
      <c r="O7" s="27">
        <v>0.23499999999999999</v>
      </c>
      <c r="P7" s="27">
        <v>0.11</v>
      </c>
      <c r="Q7" s="28">
        <v>9.5903499999999989E-2</v>
      </c>
      <c r="R7" s="25" t="s">
        <v>15</v>
      </c>
      <c r="S7" s="25" t="s">
        <v>15</v>
      </c>
      <c r="T7" s="27">
        <v>10</v>
      </c>
      <c r="U7" s="29" t="s">
        <v>17</v>
      </c>
    </row>
    <row r="8" spans="1:21" outlineLevel="1" x14ac:dyDescent="0.2">
      <c r="A8" s="21">
        <v>5</v>
      </c>
      <c r="B8" s="22" t="s">
        <v>118</v>
      </c>
      <c r="C8" s="23" t="s">
        <v>213</v>
      </c>
      <c r="D8" s="24">
        <v>4650060830084</v>
      </c>
      <c r="E8" s="206">
        <v>200.64094059511098</v>
      </c>
      <c r="F8" s="25" t="s">
        <v>756</v>
      </c>
      <c r="G8" s="25" t="s">
        <v>359</v>
      </c>
      <c r="H8" s="25">
        <v>0.75</v>
      </c>
      <c r="I8" s="25">
        <v>16</v>
      </c>
      <c r="J8" s="25" t="s">
        <v>14</v>
      </c>
      <c r="K8" s="158">
        <f t="shared" si="0"/>
        <v>1.5249999999999999</v>
      </c>
      <c r="L8" s="158">
        <f t="shared" si="1"/>
        <v>2.0333333333333332</v>
      </c>
      <c r="M8" s="161">
        <v>24.7</v>
      </c>
      <c r="N8" s="25">
        <v>3.71</v>
      </c>
      <c r="O8" s="27">
        <v>0.23499999999999999</v>
      </c>
      <c r="P8" s="27">
        <v>0.11</v>
      </c>
      <c r="Q8" s="28">
        <v>9.5903499999999989E-2</v>
      </c>
      <c r="R8" s="25" t="s">
        <v>15</v>
      </c>
      <c r="S8" s="25" t="s">
        <v>15</v>
      </c>
      <c r="T8" s="27">
        <v>10</v>
      </c>
      <c r="U8" s="29" t="s">
        <v>17</v>
      </c>
    </row>
    <row r="9" spans="1:21" outlineLevel="1" x14ac:dyDescent="0.2">
      <c r="A9" s="21">
        <v>6</v>
      </c>
      <c r="B9" s="22" t="s">
        <v>119</v>
      </c>
      <c r="C9" s="23" t="s">
        <v>214</v>
      </c>
      <c r="D9" s="24">
        <v>4607114143003</v>
      </c>
      <c r="E9" s="206">
        <v>200.64094059511098</v>
      </c>
      <c r="F9" s="25" t="s">
        <v>756</v>
      </c>
      <c r="G9" s="25" t="s">
        <v>359</v>
      </c>
      <c r="H9" s="25">
        <v>0.75</v>
      </c>
      <c r="I9" s="25">
        <v>16</v>
      </c>
      <c r="J9" s="25" t="s">
        <v>14</v>
      </c>
      <c r="K9" s="158">
        <f t="shared" si="0"/>
        <v>1.5249999999999999</v>
      </c>
      <c r="L9" s="158">
        <f t="shared" si="1"/>
        <v>2.0333333333333332</v>
      </c>
      <c r="M9" s="161">
        <v>24.7</v>
      </c>
      <c r="N9" s="25">
        <v>3.71</v>
      </c>
      <c r="O9" s="27">
        <v>0.23499999999999999</v>
      </c>
      <c r="P9" s="27">
        <v>0.11</v>
      </c>
      <c r="Q9" s="28">
        <v>9.5903499999999989E-2</v>
      </c>
      <c r="R9" s="25" t="s">
        <v>15</v>
      </c>
      <c r="S9" s="25" t="s">
        <v>15</v>
      </c>
      <c r="T9" s="27">
        <v>10</v>
      </c>
      <c r="U9" s="29" t="s">
        <v>17</v>
      </c>
    </row>
    <row r="10" spans="1:21" outlineLevel="1" x14ac:dyDescent="0.2">
      <c r="A10" s="21">
        <v>7</v>
      </c>
      <c r="B10" s="22" t="s">
        <v>120</v>
      </c>
      <c r="C10" s="23" t="s">
        <v>215</v>
      </c>
      <c r="D10" s="24">
        <v>4607114145205</v>
      </c>
      <c r="E10" s="206">
        <v>200.64094059511098</v>
      </c>
      <c r="F10" s="25" t="s">
        <v>756</v>
      </c>
      <c r="G10" s="25" t="s">
        <v>359</v>
      </c>
      <c r="H10" s="25">
        <v>0.75</v>
      </c>
      <c r="I10" s="25">
        <v>16</v>
      </c>
      <c r="J10" s="25" t="s">
        <v>14</v>
      </c>
      <c r="K10" s="158">
        <f t="shared" si="0"/>
        <v>1.5249999999999999</v>
      </c>
      <c r="L10" s="158">
        <f t="shared" si="1"/>
        <v>2.0333333333333332</v>
      </c>
      <c r="M10" s="161">
        <v>24.7</v>
      </c>
      <c r="N10" s="25">
        <v>3.71</v>
      </c>
      <c r="O10" s="27">
        <v>0.23499999999999999</v>
      </c>
      <c r="P10" s="27">
        <v>0.11</v>
      </c>
      <c r="Q10" s="28">
        <v>9.5903499999999989E-2</v>
      </c>
      <c r="R10" s="25" t="s">
        <v>15</v>
      </c>
      <c r="S10" s="25" t="s">
        <v>15</v>
      </c>
      <c r="T10" s="27">
        <v>10</v>
      </c>
      <c r="U10" s="29" t="s">
        <v>17</v>
      </c>
    </row>
    <row r="11" spans="1:21" outlineLevel="1" x14ac:dyDescent="0.2">
      <c r="A11" s="21">
        <v>8</v>
      </c>
      <c r="B11" s="22" t="s">
        <v>121</v>
      </c>
      <c r="C11" s="23" t="s">
        <v>216</v>
      </c>
      <c r="D11" s="24">
        <v>4607114143041</v>
      </c>
      <c r="E11" s="206">
        <v>200.64094059511098</v>
      </c>
      <c r="F11" s="25" t="s">
        <v>756</v>
      </c>
      <c r="G11" s="25" t="s">
        <v>359</v>
      </c>
      <c r="H11" s="25">
        <v>0.75</v>
      </c>
      <c r="I11" s="25">
        <v>16</v>
      </c>
      <c r="J11" s="25" t="s">
        <v>14</v>
      </c>
      <c r="K11" s="158">
        <f t="shared" si="0"/>
        <v>1.5249999999999999</v>
      </c>
      <c r="L11" s="158">
        <f t="shared" si="1"/>
        <v>2.0333333333333332</v>
      </c>
      <c r="M11" s="161">
        <v>24.7</v>
      </c>
      <c r="N11" s="25">
        <v>3.71</v>
      </c>
      <c r="O11" s="27">
        <v>0.23499999999999999</v>
      </c>
      <c r="P11" s="27">
        <v>0.11</v>
      </c>
      <c r="Q11" s="28">
        <v>9.5903499999999989E-2</v>
      </c>
      <c r="R11" s="25" t="s">
        <v>15</v>
      </c>
      <c r="S11" s="25" t="s">
        <v>15</v>
      </c>
      <c r="T11" s="27">
        <v>10</v>
      </c>
      <c r="U11" s="29" t="s">
        <v>17</v>
      </c>
    </row>
    <row r="12" spans="1:21" outlineLevel="1" x14ac:dyDescent="0.2">
      <c r="A12" s="21">
        <v>10</v>
      </c>
      <c r="B12" s="22" t="s">
        <v>122</v>
      </c>
      <c r="C12" s="23" t="s">
        <v>217</v>
      </c>
      <c r="D12" s="24">
        <v>4650060835799</v>
      </c>
      <c r="E12" s="206">
        <v>200.64094059511098</v>
      </c>
      <c r="F12" s="25" t="s">
        <v>756</v>
      </c>
      <c r="G12" s="25" t="s">
        <v>359</v>
      </c>
      <c r="H12" s="25">
        <v>0.75</v>
      </c>
      <c r="I12" s="25">
        <v>16</v>
      </c>
      <c r="J12" s="25" t="s">
        <v>14</v>
      </c>
      <c r="K12" s="158">
        <f t="shared" si="0"/>
        <v>1.5249999999999999</v>
      </c>
      <c r="L12" s="158">
        <f t="shared" si="1"/>
        <v>2.0333333333333332</v>
      </c>
      <c r="M12" s="161">
        <v>24.7</v>
      </c>
      <c r="N12" s="25">
        <v>3.71</v>
      </c>
      <c r="O12" s="27">
        <v>0.23499999999999999</v>
      </c>
      <c r="P12" s="27">
        <v>0.11</v>
      </c>
      <c r="Q12" s="28">
        <v>9.5903499999999989E-2</v>
      </c>
      <c r="R12" s="25" t="s">
        <v>15</v>
      </c>
      <c r="S12" s="25" t="s">
        <v>15</v>
      </c>
      <c r="T12" s="27">
        <v>10</v>
      </c>
      <c r="U12" s="29" t="s">
        <v>17</v>
      </c>
    </row>
    <row r="13" spans="1:21" outlineLevel="1" x14ac:dyDescent="0.2">
      <c r="A13" s="21">
        <f>A12+1</f>
        <v>11</v>
      </c>
      <c r="B13" s="22" t="s">
        <v>123</v>
      </c>
      <c r="C13" s="23" t="s">
        <v>218</v>
      </c>
      <c r="D13" s="24">
        <v>4607114143065</v>
      </c>
      <c r="E13" s="206">
        <v>200.64094059511098</v>
      </c>
      <c r="F13" s="25" t="s">
        <v>756</v>
      </c>
      <c r="G13" s="25" t="s">
        <v>359</v>
      </c>
      <c r="H13" s="25">
        <v>0.75</v>
      </c>
      <c r="I13" s="25">
        <v>16</v>
      </c>
      <c r="J13" s="25" t="s">
        <v>14</v>
      </c>
      <c r="K13" s="158">
        <f t="shared" si="0"/>
        <v>1.5249999999999999</v>
      </c>
      <c r="L13" s="158">
        <f t="shared" si="1"/>
        <v>2.0333333333333332</v>
      </c>
      <c r="M13" s="161">
        <v>24.7</v>
      </c>
      <c r="N13" s="25">
        <v>3.71</v>
      </c>
      <c r="O13" s="27">
        <v>0.23499999999999999</v>
      </c>
      <c r="P13" s="27">
        <v>0.11</v>
      </c>
      <c r="Q13" s="28">
        <v>9.5903499999999989E-2</v>
      </c>
      <c r="R13" s="25" t="s">
        <v>15</v>
      </c>
      <c r="S13" s="25" t="s">
        <v>15</v>
      </c>
      <c r="T13" s="27">
        <v>10</v>
      </c>
      <c r="U13" s="29" t="s">
        <v>17</v>
      </c>
    </row>
    <row r="14" spans="1:21" s="14" customFormat="1" ht="14.25" x14ac:dyDescent="0.2">
      <c r="A14" s="10" t="s">
        <v>703</v>
      </c>
      <c r="B14" s="11"/>
      <c r="C14" s="12"/>
      <c r="D14" s="13"/>
      <c r="E14" s="205"/>
      <c r="F14" s="13"/>
      <c r="G14" s="13"/>
      <c r="H14" s="13"/>
      <c r="I14" s="13"/>
      <c r="J14" s="13"/>
      <c r="K14" s="168"/>
      <c r="L14" s="168"/>
      <c r="M14" s="160"/>
      <c r="N14" s="13"/>
      <c r="O14" s="13"/>
      <c r="P14" s="13"/>
      <c r="Q14" s="13"/>
      <c r="R14" s="13"/>
      <c r="S14" s="13"/>
      <c r="T14" s="13"/>
      <c r="U14" s="20"/>
    </row>
    <row r="15" spans="1:21" outlineLevel="1" x14ac:dyDescent="0.2">
      <c r="A15" s="21">
        <v>12</v>
      </c>
      <c r="B15" s="22" t="s">
        <v>61</v>
      </c>
      <c r="C15" s="23" t="s">
        <v>219</v>
      </c>
      <c r="D15" s="24">
        <v>4680296028894</v>
      </c>
      <c r="E15" s="206">
        <v>264.87025643507195</v>
      </c>
      <c r="F15" s="25" t="s">
        <v>756</v>
      </c>
      <c r="G15" s="25" t="s">
        <v>359</v>
      </c>
      <c r="H15" s="25">
        <v>0.75</v>
      </c>
      <c r="I15" s="25">
        <v>16</v>
      </c>
      <c r="J15" s="25" t="s">
        <v>14</v>
      </c>
      <c r="K15" s="158">
        <f t="shared" si="0"/>
        <v>1.5249999999999999</v>
      </c>
      <c r="L15" s="158">
        <f t="shared" si="1"/>
        <v>2.0333333333333332</v>
      </c>
      <c r="M15" s="161">
        <v>24.7</v>
      </c>
      <c r="N15" s="25">
        <v>3.71</v>
      </c>
      <c r="O15" s="27">
        <v>0.23499999999999999</v>
      </c>
      <c r="P15" s="27">
        <v>0.11</v>
      </c>
      <c r="Q15" s="28">
        <v>9.5903499999999989E-2</v>
      </c>
      <c r="R15" s="25" t="s">
        <v>15</v>
      </c>
      <c r="S15" s="25" t="s">
        <v>15</v>
      </c>
      <c r="T15" s="27">
        <v>10</v>
      </c>
      <c r="U15" s="29" t="s">
        <v>17</v>
      </c>
    </row>
    <row r="16" spans="1:21" outlineLevel="1" x14ac:dyDescent="0.2">
      <c r="A16" s="21">
        <f t="shared" ref="A16:A17" si="2">A15+1</f>
        <v>13</v>
      </c>
      <c r="B16" s="22" t="s">
        <v>62</v>
      </c>
      <c r="C16" s="23" t="s">
        <v>220</v>
      </c>
      <c r="D16" s="24">
        <v>4680296028924</v>
      </c>
      <c r="E16" s="206">
        <v>264.87025643507195</v>
      </c>
      <c r="F16" s="25" t="s">
        <v>756</v>
      </c>
      <c r="G16" s="25" t="s">
        <v>359</v>
      </c>
      <c r="H16" s="25">
        <v>0.75</v>
      </c>
      <c r="I16" s="25">
        <v>16</v>
      </c>
      <c r="J16" s="25" t="s">
        <v>14</v>
      </c>
      <c r="K16" s="158">
        <f t="shared" si="0"/>
        <v>1.5249999999999999</v>
      </c>
      <c r="L16" s="158">
        <f t="shared" si="1"/>
        <v>2.0333333333333332</v>
      </c>
      <c r="M16" s="161">
        <v>24.7</v>
      </c>
      <c r="N16" s="25">
        <v>3.71</v>
      </c>
      <c r="O16" s="27">
        <v>0.23499999999999999</v>
      </c>
      <c r="P16" s="27">
        <v>0.11</v>
      </c>
      <c r="Q16" s="28">
        <v>9.5903499999999989E-2</v>
      </c>
      <c r="R16" s="25" t="s">
        <v>15</v>
      </c>
      <c r="S16" s="25" t="s">
        <v>15</v>
      </c>
      <c r="T16" s="27">
        <v>10</v>
      </c>
      <c r="U16" s="29" t="s">
        <v>17</v>
      </c>
    </row>
    <row r="17" spans="1:21" outlineLevel="1" x14ac:dyDescent="0.2">
      <c r="A17" s="21">
        <f t="shared" si="2"/>
        <v>14</v>
      </c>
      <c r="B17" s="30" t="s">
        <v>720</v>
      </c>
      <c r="C17" s="31" t="s">
        <v>755</v>
      </c>
      <c r="D17" s="24">
        <v>4680296034321</v>
      </c>
      <c r="E17" s="206">
        <v>264.87025643507195</v>
      </c>
      <c r="F17" s="166" t="s">
        <v>756</v>
      </c>
      <c r="G17" s="166" t="s">
        <v>359</v>
      </c>
      <c r="H17" s="166">
        <v>0.75</v>
      </c>
      <c r="I17" s="166">
        <v>16</v>
      </c>
      <c r="J17" s="166" t="s">
        <v>14</v>
      </c>
      <c r="K17" s="169">
        <f t="shared" si="0"/>
        <v>1.5249999999999999</v>
      </c>
      <c r="L17" s="169">
        <f t="shared" si="1"/>
        <v>2.0333333333333332</v>
      </c>
      <c r="M17" s="174">
        <v>24.7</v>
      </c>
      <c r="N17" s="166">
        <v>3.71</v>
      </c>
      <c r="O17" s="166">
        <v>0.23499999999999999</v>
      </c>
      <c r="P17" s="166">
        <v>0.11</v>
      </c>
      <c r="Q17" s="166">
        <v>9.5903499999999989E-2</v>
      </c>
      <c r="R17" s="166" t="s">
        <v>15</v>
      </c>
      <c r="S17" s="166" t="s">
        <v>15</v>
      </c>
      <c r="T17" s="166">
        <v>10</v>
      </c>
      <c r="U17" s="167" t="s">
        <v>17</v>
      </c>
    </row>
    <row r="18" spans="1:21" s="14" customFormat="1" ht="14.25" x14ac:dyDescent="0.2">
      <c r="A18" s="10" t="s">
        <v>704</v>
      </c>
      <c r="B18" s="11"/>
      <c r="C18" s="12"/>
      <c r="D18" s="13"/>
      <c r="E18" s="205"/>
      <c r="F18" s="13"/>
      <c r="G18" s="13"/>
      <c r="H18" s="13"/>
      <c r="I18" s="13"/>
      <c r="J18" s="13"/>
      <c r="K18" s="168"/>
      <c r="L18" s="168"/>
      <c r="M18" s="160"/>
      <c r="N18" s="13"/>
      <c r="O18" s="13"/>
      <c r="P18" s="13"/>
      <c r="Q18" s="13"/>
      <c r="R18" s="13"/>
      <c r="S18" s="13"/>
      <c r="T18" s="13"/>
      <c r="U18" s="20"/>
    </row>
    <row r="19" spans="1:21" outlineLevel="1" x14ac:dyDescent="0.2">
      <c r="A19" s="21">
        <v>15</v>
      </c>
      <c r="B19" s="34" t="s">
        <v>738</v>
      </c>
      <c r="C19" s="35" t="s">
        <v>583</v>
      </c>
      <c r="D19" s="36">
        <v>4680296033232</v>
      </c>
      <c r="E19" s="207">
        <v>250.5</v>
      </c>
      <c r="F19" s="25" t="s">
        <v>756</v>
      </c>
      <c r="G19" s="25" t="s">
        <v>359</v>
      </c>
      <c r="H19" s="25">
        <v>0.75</v>
      </c>
      <c r="I19" s="25">
        <v>16</v>
      </c>
      <c r="J19" s="25" t="s">
        <v>14</v>
      </c>
      <c r="K19" s="158">
        <f t="shared" si="0"/>
        <v>1.5249999999999999</v>
      </c>
      <c r="L19" s="158">
        <f t="shared" si="1"/>
        <v>2.0333333333333332</v>
      </c>
      <c r="M19" s="161">
        <v>24.7</v>
      </c>
      <c r="N19" s="25">
        <v>3.71</v>
      </c>
      <c r="O19" s="27">
        <v>0.23499999999999999</v>
      </c>
      <c r="P19" s="27">
        <v>0.11</v>
      </c>
      <c r="Q19" s="28">
        <v>9.5903499999999989E-2</v>
      </c>
      <c r="R19" s="25" t="s">
        <v>15</v>
      </c>
      <c r="S19" s="25" t="s">
        <v>15</v>
      </c>
      <c r="T19" s="27">
        <v>10</v>
      </c>
      <c r="U19" s="29" t="s">
        <v>17</v>
      </c>
    </row>
    <row r="20" spans="1:21" outlineLevel="1" x14ac:dyDescent="0.2">
      <c r="A20" s="21">
        <f t="shared" ref="A20:A21" si="3">A19+1</f>
        <v>16</v>
      </c>
      <c r="B20" s="34" t="s">
        <v>739</v>
      </c>
      <c r="C20" s="35" t="s">
        <v>584</v>
      </c>
      <c r="D20" s="36">
        <v>4680296033249</v>
      </c>
      <c r="E20" s="207">
        <v>250.5</v>
      </c>
      <c r="F20" s="25" t="s">
        <v>756</v>
      </c>
      <c r="G20" s="25" t="s">
        <v>359</v>
      </c>
      <c r="H20" s="25">
        <v>0.75</v>
      </c>
      <c r="I20" s="25">
        <v>16</v>
      </c>
      <c r="J20" s="25" t="s">
        <v>14</v>
      </c>
      <c r="K20" s="158">
        <f t="shared" si="0"/>
        <v>1.5249999999999999</v>
      </c>
      <c r="L20" s="158">
        <f t="shared" si="1"/>
        <v>2.0333333333333332</v>
      </c>
      <c r="M20" s="161">
        <v>24.7</v>
      </c>
      <c r="N20" s="25">
        <v>3.71</v>
      </c>
      <c r="O20" s="27">
        <v>0.23499999999999999</v>
      </c>
      <c r="P20" s="27">
        <v>0.11</v>
      </c>
      <c r="Q20" s="28">
        <v>9.5903499999999989E-2</v>
      </c>
      <c r="R20" s="25" t="s">
        <v>15</v>
      </c>
      <c r="S20" s="25" t="s">
        <v>15</v>
      </c>
      <c r="T20" s="27">
        <v>10</v>
      </c>
      <c r="U20" s="29" t="s">
        <v>17</v>
      </c>
    </row>
    <row r="21" spans="1:21" outlineLevel="1" x14ac:dyDescent="0.2">
      <c r="A21" s="21">
        <f t="shared" si="3"/>
        <v>17</v>
      </c>
      <c r="B21" s="34" t="s">
        <v>740</v>
      </c>
      <c r="C21" s="35" t="s">
        <v>585</v>
      </c>
      <c r="D21" s="36">
        <v>4680296033225</v>
      </c>
      <c r="E21" s="207">
        <v>250.5</v>
      </c>
      <c r="F21" s="25" t="s">
        <v>756</v>
      </c>
      <c r="G21" s="25" t="s">
        <v>359</v>
      </c>
      <c r="H21" s="25">
        <v>0.75</v>
      </c>
      <c r="I21" s="25">
        <v>16</v>
      </c>
      <c r="J21" s="25" t="s">
        <v>14</v>
      </c>
      <c r="K21" s="158">
        <f t="shared" si="0"/>
        <v>1.5249999999999999</v>
      </c>
      <c r="L21" s="158">
        <f t="shared" si="1"/>
        <v>2.0333333333333332</v>
      </c>
      <c r="M21" s="161">
        <v>24.7</v>
      </c>
      <c r="N21" s="25">
        <v>3.71</v>
      </c>
      <c r="O21" s="27">
        <v>0.23499999999999999</v>
      </c>
      <c r="P21" s="27">
        <v>0.11</v>
      </c>
      <c r="Q21" s="28">
        <v>9.5903499999999989E-2</v>
      </c>
      <c r="R21" s="25" t="s">
        <v>15</v>
      </c>
      <c r="S21" s="25" t="s">
        <v>15</v>
      </c>
      <c r="T21" s="27">
        <v>10</v>
      </c>
      <c r="U21" s="29" t="s">
        <v>17</v>
      </c>
    </row>
    <row r="22" spans="1:21" s="5" customFormat="1" ht="15" x14ac:dyDescent="0.2">
      <c r="A22" s="15" t="s">
        <v>719</v>
      </c>
      <c r="B22" s="16"/>
      <c r="C22" s="17"/>
      <c r="D22" s="18"/>
      <c r="E22" s="204"/>
      <c r="F22" s="18"/>
      <c r="G22" s="18"/>
      <c r="H22" s="18"/>
      <c r="I22" s="18"/>
      <c r="J22" s="18"/>
      <c r="K22" s="170"/>
      <c r="L22" s="170"/>
      <c r="M22" s="159"/>
      <c r="N22" s="18"/>
      <c r="O22" s="18"/>
      <c r="P22" s="18"/>
      <c r="Q22" s="18"/>
      <c r="R22" s="18"/>
      <c r="S22" s="18"/>
      <c r="T22" s="18"/>
      <c r="U22" s="19"/>
    </row>
    <row r="23" spans="1:21" x14ac:dyDescent="0.2">
      <c r="A23" s="37" t="s">
        <v>702</v>
      </c>
      <c r="B23" s="30"/>
      <c r="C23" s="31"/>
      <c r="D23" s="32"/>
      <c r="E23" s="208"/>
      <c r="F23" s="32"/>
      <c r="G23" s="32"/>
      <c r="H23" s="32"/>
      <c r="I23" s="32"/>
      <c r="J23" s="32"/>
      <c r="K23" s="171"/>
      <c r="L23" s="171"/>
      <c r="M23" s="162"/>
      <c r="N23" s="32"/>
      <c r="O23" s="32"/>
      <c r="P23" s="32"/>
      <c r="Q23" s="32"/>
      <c r="R23" s="32"/>
      <c r="S23" s="32"/>
      <c r="T23" s="32"/>
      <c r="U23" s="33"/>
    </row>
    <row r="24" spans="1:21" outlineLevel="1" x14ac:dyDescent="0.2">
      <c r="A24" s="21">
        <v>18</v>
      </c>
      <c r="B24" s="22" t="s">
        <v>110</v>
      </c>
      <c r="C24" s="23" t="s">
        <v>201</v>
      </c>
      <c r="D24" s="24">
        <v>4607114149401</v>
      </c>
      <c r="E24" s="206">
        <v>248.52455802700595</v>
      </c>
      <c r="F24" s="25" t="s">
        <v>756</v>
      </c>
      <c r="G24" s="25" t="s">
        <v>358</v>
      </c>
      <c r="H24" s="25">
        <v>0.85</v>
      </c>
      <c r="I24" s="25">
        <v>12</v>
      </c>
      <c r="J24" s="25" t="s">
        <v>14</v>
      </c>
      <c r="K24" s="158">
        <f t="shared" si="0"/>
        <v>1.9666666666666666</v>
      </c>
      <c r="L24" s="158">
        <f t="shared" si="1"/>
        <v>2.3137254901960782</v>
      </c>
      <c r="M24" s="161">
        <v>23.9</v>
      </c>
      <c r="N24" s="25">
        <v>3.71</v>
      </c>
      <c r="O24" s="27">
        <v>0.28499999999999998</v>
      </c>
      <c r="P24" s="27">
        <v>0.09</v>
      </c>
      <c r="Q24" s="28">
        <f>N24*O24*P24</f>
        <v>9.5161499999999982E-2</v>
      </c>
      <c r="R24" s="25" t="s">
        <v>15</v>
      </c>
      <c r="S24" s="25" t="s">
        <v>15</v>
      </c>
      <c r="T24" s="27">
        <v>10</v>
      </c>
      <c r="U24" s="29" t="s">
        <v>17</v>
      </c>
    </row>
    <row r="25" spans="1:21" outlineLevel="1" x14ac:dyDescent="0.2">
      <c r="A25" s="21">
        <f t="shared" ref="A25:A28" si="4">A24+1</f>
        <v>19</v>
      </c>
      <c r="B25" s="22" t="s">
        <v>734</v>
      </c>
      <c r="C25" s="23" t="s">
        <v>202</v>
      </c>
      <c r="D25" s="24">
        <v>4607114149418</v>
      </c>
      <c r="E25" s="206">
        <v>248.52455802700595</v>
      </c>
      <c r="F25" s="25" t="s">
        <v>756</v>
      </c>
      <c r="G25" s="25" t="s">
        <v>358</v>
      </c>
      <c r="H25" s="25">
        <v>0.85</v>
      </c>
      <c r="I25" s="25">
        <v>12</v>
      </c>
      <c r="J25" s="25" t="s">
        <v>14</v>
      </c>
      <c r="K25" s="158">
        <f t="shared" si="0"/>
        <v>1.9666666666666666</v>
      </c>
      <c r="L25" s="158">
        <f t="shared" si="1"/>
        <v>2.3137254901960782</v>
      </c>
      <c r="M25" s="161">
        <v>23.9</v>
      </c>
      <c r="N25" s="25">
        <v>3.71</v>
      </c>
      <c r="O25" s="27">
        <v>0.28499999999999998</v>
      </c>
      <c r="P25" s="27">
        <v>0.09</v>
      </c>
      <c r="Q25" s="28">
        <f t="shared" ref="Q25:Q28" si="5">N25*O25*P25</f>
        <v>9.5161499999999982E-2</v>
      </c>
      <c r="R25" s="25" t="s">
        <v>15</v>
      </c>
      <c r="S25" s="25" t="s">
        <v>15</v>
      </c>
      <c r="T25" s="27">
        <v>10</v>
      </c>
      <c r="U25" s="29" t="s">
        <v>17</v>
      </c>
    </row>
    <row r="26" spans="1:21" outlineLevel="1" x14ac:dyDescent="0.2">
      <c r="A26" s="21">
        <f t="shared" si="4"/>
        <v>20</v>
      </c>
      <c r="B26" s="22" t="s">
        <v>111</v>
      </c>
      <c r="C26" s="23" t="s">
        <v>203</v>
      </c>
      <c r="D26" s="24">
        <v>4650060833788</v>
      </c>
      <c r="E26" s="206">
        <v>248.52455802700595</v>
      </c>
      <c r="F26" s="25" t="s">
        <v>756</v>
      </c>
      <c r="G26" s="25" t="s">
        <v>358</v>
      </c>
      <c r="H26" s="25">
        <v>0.85</v>
      </c>
      <c r="I26" s="25">
        <v>12</v>
      </c>
      <c r="J26" s="25" t="s">
        <v>14</v>
      </c>
      <c r="K26" s="158">
        <f t="shared" si="0"/>
        <v>1.9666666666666666</v>
      </c>
      <c r="L26" s="158">
        <f t="shared" si="1"/>
        <v>2.3137254901960782</v>
      </c>
      <c r="M26" s="161">
        <v>23.9</v>
      </c>
      <c r="N26" s="25">
        <v>3.71</v>
      </c>
      <c r="O26" s="27">
        <v>0.28499999999999998</v>
      </c>
      <c r="P26" s="27">
        <v>0.09</v>
      </c>
      <c r="Q26" s="28">
        <f t="shared" si="5"/>
        <v>9.5161499999999982E-2</v>
      </c>
      <c r="R26" s="25" t="s">
        <v>15</v>
      </c>
      <c r="S26" s="25" t="s">
        <v>15</v>
      </c>
      <c r="T26" s="27">
        <v>10</v>
      </c>
      <c r="U26" s="29" t="s">
        <v>17</v>
      </c>
    </row>
    <row r="27" spans="1:21" outlineLevel="1" x14ac:dyDescent="0.2">
      <c r="A27" s="21">
        <f t="shared" si="4"/>
        <v>21</v>
      </c>
      <c r="B27" s="22" t="s">
        <v>112</v>
      </c>
      <c r="C27" s="23" t="s">
        <v>204</v>
      </c>
      <c r="D27" s="24">
        <v>4607114149432</v>
      </c>
      <c r="E27" s="206">
        <v>248.52455802700595</v>
      </c>
      <c r="F27" s="25" t="s">
        <v>756</v>
      </c>
      <c r="G27" s="25" t="s">
        <v>358</v>
      </c>
      <c r="H27" s="25">
        <v>0.85</v>
      </c>
      <c r="I27" s="25">
        <v>12</v>
      </c>
      <c r="J27" s="25" t="s">
        <v>14</v>
      </c>
      <c r="K27" s="158">
        <f t="shared" si="0"/>
        <v>1.9666666666666666</v>
      </c>
      <c r="L27" s="158">
        <f t="shared" si="1"/>
        <v>2.3137254901960782</v>
      </c>
      <c r="M27" s="161">
        <v>23.9</v>
      </c>
      <c r="N27" s="25">
        <v>3.71</v>
      </c>
      <c r="O27" s="27">
        <v>0.28499999999999998</v>
      </c>
      <c r="P27" s="27">
        <v>0.09</v>
      </c>
      <c r="Q27" s="28">
        <f t="shared" si="5"/>
        <v>9.5161499999999982E-2</v>
      </c>
      <c r="R27" s="25" t="s">
        <v>15</v>
      </c>
      <c r="S27" s="25" t="s">
        <v>15</v>
      </c>
      <c r="T27" s="27">
        <v>10</v>
      </c>
      <c r="U27" s="29" t="s">
        <v>17</v>
      </c>
    </row>
    <row r="28" spans="1:21" outlineLevel="1" x14ac:dyDescent="0.2">
      <c r="A28" s="21">
        <f t="shared" si="4"/>
        <v>22</v>
      </c>
      <c r="B28" s="22" t="s">
        <v>113</v>
      </c>
      <c r="C28" s="23" t="s">
        <v>205</v>
      </c>
      <c r="D28" s="24">
        <v>4607114149449</v>
      </c>
      <c r="E28" s="206">
        <v>248.52455802700595</v>
      </c>
      <c r="F28" s="25" t="s">
        <v>756</v>
      </c>
      <c r="G28" s="25" t="s">
        <v>358</v>
      </c>
      <c r="H28" s="25">
        <v>0.85</v>
      </c>
      <c r="I28" s="25">
        <v>12</v>
      </c>
      <c r="J28" s="25" t="s">
        <v>14</v>
      </c>
      <c r="K28" s="158">
        <f t="shared" si="0"/>
        <v>1.9666666666666666</v>
      </c>
      <c r="L28" s="158">
        <f t="shared" si="1"/>
        <v>2.3137254901960782</v>
      </c>
      <c r="M28" s="161">
        <v>23.9</v>
      </c>
      <c r="N28" s="25">
        <v>3.71</v>
      </c>
      <c r="O28" s="27">
        <v>0.28499999999999998</v>
      </c>
      <c r="P28" s="27">
        <v>0.09</v>
      </c>
      <c r="Q28" s="28">
        <f t="shared" si="5"/>
        <v>9.5161499999999982E-2</v>
      </c>
      <c r="R28" s="25" t="s">
        <v>15</v>
      </c>
      <c r="S28" s="25" t="s">
        <v>15</v>
      </c>
      <c r="T28" s="27">
        <v>10</v>
      </c>
      <c r="U28" s="29" t="s">
        <v>17</v>
      </c>
    </row>
    <row r="29" spans="1:21" s="7" customFormat="1" ht="14.25" x14ac:dyDescent="0.2">
      <c r="A29" s="10" t="s">
        <v>703</v>
      </c>
      <c r="B29" s="11"/>
      <c r="C29" s="12"/>
      <c r="D29" s="13"/>
      <c r="E29" s="205"/>
      <c r="F29" s="13"/>
      <c r="G29" s="13"/>
      <c r="H29" s="13"/>
      <c r="I29" s="13"/>
      <c r="J29" s="13"/>
      <c r="K29" s="168"/>
      <c r="L29" s="168"/>
      <c r="M29" s="160"/>
      <c r="N29" s="13"/>
      <c r="O29" s="13"/>
      <c r="P29" s="13"/>
      <c r="Q29" s="13"/>
      <c r="R29" s="13"/>
      <c r="S29" s="13"/>
      <c r="T29" s="13"/>
      <c r="U29" s="20"/>
    </row>
    <row r="30" spans="1:21" outlineLevel="1" x14ac:dyDescent="0.2">
      <c r="A30" s="21">
        <v>23</v>
      </c>
      <c r="B30" s="22" t="s">
        <v>58</v>
      </c>
      <c r="C30" s="23" t="s">
        <v>206</v>
      </c>
      <c r="D30" s="24">
        <v>4680296029488</v>
      </c>
      <c r="E30" s="206">
        <v>322.40252158501778</v>
      </c>
      <c r="F30" s="25" t="s">
        <v>756</v>
      </c>
      <c r="G30" s="25" t="s">
        <v>358</v>
      </c>
      <c r="H30" s="25">
        <v>0.85</v>
      </c>
      <c r="I30" s="25">
        <v>12</v>
      </c>
      <c r="J30" s="25" t="s">
        <v>14</v>
      </c>
      <c r="K30" s="158">
        <f t="shared" si="0"/>
        <v>1.9666666666666666</v>
      </c>
      <c r="L30" s="158">
        <f t="shared" si="1"/>
        <v>2.3137254901960782</v>
      </c>
      <c r="M30" s="161">
        <v>23.9</v>
      </c>
      <c r="N30" s="25">
        <v>3.71</v>
      </c>
      <c r="O30" s="27">
        <v>0.28499999999999998</v>
      </c>
      <c r="P30" s="27">
        <v>0.09</v>
      </c>
      <c r="Q30" s="28">
        <f t="shared" ref="Q30:Q32" si="6">N30*O30*P30</f>
        <v>9.5161499999999982E-2</v>
      </c>
      <c r="R30" s="25" t="s">
        <v>15</v>
      </c>
      <c r="S30" s="25" t="s">
        <v>15</v>
      </c>
      <c r="T30" s="27">
        <v>10</v>
      </c>
      <c r="U30" s="29" t="s">
        <v>17</v>
      </c>
    </row>
    <row r="31" spans="1:21" outlineLevel="1" x14ac:dyDescent="0.2">
      <c r="A31" s="21">
        <f t="shared" ref="A31:A32" si="7">A30+1</f>
        <v>24</v>
      </c>
      <c r="B31" s="22" t="s">
        <v>59</v>
      </c>
      <c r="C31" s="23" t="s">
        <v>207</v>
      </c>
      <c r="D31" s="24">
        <v>4680296028948</v>
      </c>
      <c r="E31" s="206">
        <v>322.40252158501778</v>
      </c>
      <c r="F31" s="25" t="s">
        <v>756</v>
      </c>
      <c r="G31" s="25" t="s">
        <v>358</v>
      </c>
      <c r="H31" s="25">
        <v>0.85</v>
      </c>
      <c r="I31" s="25">
        <v>12</v>
      </c>
      <c r="J31" s="25" t="s">
        <v>14</v>
      </c>
      <c r="K31" s="158">
        <f t="shared" si="0"/>
        <v>1.9666666666666666</v>
      </c>
      <c r="L31" s="158">
        <f t="shared" si="1"/>
        <v>2.3137254901960782</v>
      </c>
      <c r="M31" s="161">
        <v>23.9</v>
      </c>
      <c r="N31" s="25">
        <v>3.71</v>
      </c>
      <c r="O31" s="27">
        <v>0.28499999999999998</v>
      </c>
      <c r="P31" s="27">
        <v>0.09</v>
      </c>
      <c r="Q31" s="28">
        <f t="shared" si="6"/>
        <v>9.5161499999999982E-2</v>
      </c>
      <c r="R31" s="25" t="s">
        <v>15</v>
      </c>
      <c r="S31" s="25" t="s">
        <v>15</v>
      </c>
      <c r="T31" s="27">
        <v>10</v>
      </c>
      <c r="U31" s="29" t="s">
        <v>17</v>
      </c>
    </row>
    <row r="32" spans="1:21" outlineLevel="1" x14ac:dyDescent="0.2">
      <c r="A32" s="21">
        <f t="shared" si="7"/>
        <v>25</v>
      </c>
      <c r="B32" s="22" t="s">
        <v>60</v>
      </c>
      <c r="C32" s="23" t="s">
        <v>208</v>
      </c>
      <c r="D32" s="24">
        <v>4680296028962</v>
      </c>
      <c r="E32" s="206">
        <v>322.40252158501778</v>
      </c>
      <c r="F32" s="25" t="s">
        <v>756</v>
      </c>
      <c r="G32" s="25" t="s">
        <v>358</v>
      </c>
      <c r="H32" s="25">
        <v>0.85</v>
      </c>
      <c r="I32" s="25">
        <v>12</v>
      </c>
      <c r="J32" s="25" t="s">
        <v>14</v>
      </c>
      <c r="K32" s="158">
        <f t="shared" si="0"/>
        <v>1.9666666666666666</v>
      </c>
      <c r="L32" s="158">
        <f t="shared" si="1"/>
        <v>2.3137254901960782</v>
      </c>
      <c r="M32" s="161">
        <v>23.9</v>
      </c>
      <c r="N32" s="25">
        <v>3.71</v>
      </c>
      <c r="O32" s="27">
        <v>0.28499999999999998</v>
      </c>
      <c r="P32" s="27">
        <v>0.09</v>
      </c>
      <c r="Q32" s="28">
        <f t="shared" si="6"/>
        <v>9.5161499999999982E-2</v>
      </c>
      <c r="R32" s="25" t="s">
        <v>15</v>
      </c>
      <c r="S32" s="25" t="s">
        <v>15</v>
      </c>
      <c r="T32" s="27">
        <v>10</v>
      </c>
      <c r="U32" s="29" t="s">
        <v>17</v>
      </c>
    </row>
    <row r="33" spans="1:21" s="7" customFormat="1" ht="14.25" x14ac:dyDescent="0.2">
      <c r="A33" s="10" t="s">
        <v>704</v>
      </c>
      <c r="B33" s="11"/>
      <c r="C33" s="12"/>
      <c r="D33" s="13"/>
      <c r="E33" s="205"/>
      <c r="F33" s="13"/>
      <c r="G33" s="13"/>
      <c r="H33" s="13"/>
      <c r="I33" s="13"/>
      <c r="J33" s="13"/>
      <c r="K33" s="168"/>
      <c r="L33" s="168"/>
      <c r="M33" s="160"/>
      <c r="N33" s="13"/>
      <c r="O33" s="13"/>
      <c r="P33" s="13"/>
      <c r="Q33" s="13"/>
      <c r="R33" s="13"/>
      <c r="S33" s="13"/>
      <c r="T33" s="13"/>
      <c r="U33" s="20"/>
    </row>
    <row r="34" spans="1:21" outlineLevel="1" x14ac:dyDescent="0.2">
      <c r="A34" s="21">
        <v>26</v>
      </c>
      <c r="B34" s="34" t="s">
        <v>735</v>
      </c>
      <c r="C34" s="35" t="s">
        <v>580</v>
      </c>
      <c r="D34" s="36">
        <v>4680296033003</v>
      </c>
      <c r="E34" s="207">
        <v>288.762</v>
      </c>
      <c r="F34" s="25" t="s">
        <v>756</v>
      </c>
      <c r="G34" s="25" t="s">
        <v>358</v>
      </c>
      <c r="H34" s="25">
        <v>0.85</v>
      </c>
      <c r="I34" s="25">
        <v>12</v>
      </c>
      <c r="J34" s="25" t="s">
        <v>14</v>
      </c>
      <c r="K34" s="158">
        <f t="shared" si="0"/>
        <v>1.9666666666666666</v>
      </c>
      <c r="L34" s="158">
        <f t="shared" si="1"/>
        <v>2.3137254901960782</v>
      </c>
      <c r="M34" s="161">
        <v>23.9</v>
      </c>
      <c r="N34" s="25">
        <v>3.71</v>
      </c>
      <c r="O34" s="27">
        <v>0.28499999999999998</v>
      </c>
      <c r="P34" s="27">
        <v>0.09</v>
      </c>
      <c r="Q34" s="28">
        <f>N34*O34*P34</f>
        <v>9.5161499999999982E-2</v>
      </c>
      <c r="R34" s="25" t="s">
        <v>15</v>
      </c>
      <c r="S34" s="25" t="s">
        <v>15</v>
      </c>
      <c r="T34" s="27">
        <v>10</v>
      </c>
      <c r="U34" s="29" t="s">
        <v>17</v>
      </c>
    </row>
    <row r="35" spans="1:21" outlineLevel="1" x14ac:dyDescent="0.2">
      <c r="A35" s="21">
        <f t="shared" ref="A35:A36" si="8">A34+1</f>
        <v>27</v>
      </c>
      <c r="B35" s="34" t="s">
        <v>736</v>
      </c>
      <c r="C35" s="35" t="s">
        <v>581</v>
      </c>
      <c r="D35" s="36">
        <v>4680296033027</v>
      </c>
      <c r="E35" s="207">
        <v>288.762</v>
      </c>
      <c r="F35" s="25" t="s">
        <v>756</v>
      </c>
      <c r="G35" s="25" t="s">
        <v>358</v>
      </c>
      <c r="H35" s="25">
        <v>0.85</v>
      </c>
      <c r="I35" s="25">
        <v>12</v>
      </c>
      <c r="J35" s="25" t="s">
        <v>14</v>
      </c>
      <c r="K35" s="158">
        <f t="shared" si="0"/>
        <v>1.9666666666666666</v>
      </c>
      <c r="L35" s="158">
        <f t="shared" si="1"/>
        <v>2.3137254901960782</v>
      </c>
      <c r="M35" s="161">
        <v>23.9</v>
      </c>
      <c r="N35" s="25">
        <v>3.71</v>
      </c>
      <c r="O35" s="27">
        <v>0.28499999999999998</v>
      </c>
      <c r="P35" s="27">
        <v>0.09</v>
      </c>
      <c r="Q35" s="28">
        <f t="shared" ref="Q35:Q36" si="9">N35*O35*P35</f>
        <v>9.5161499999999982E-2</v>
      </c>
      <c r="R35" s="25" t="s">
        <v>15</v>
      </c>
      <c r="S35" s="25" t="s">
        <v>15</v>
      </c>
      <c r="T35" s="27">
        <v>10</v>
      </c>
      <c r="U35" s="29" t="s">
        <v>17</v>
      </c>
    </row>
    <row r="36" spans="1:21" outlineLevel="1" x14ac:dyDescent="0.2">
      <c r="A36" s="21">
        <f t="shared" si="8"/>
        <v>28</v>
      </c>
      <c r="B36" s="34" t="s">
        <v>737</v>
      </c>
      <c r="C36" s="35" t="s">
        <v>582</v>
      </c>
      <c r="D36" s="36">
        <v>4680296033010</v>
      </c>
      <c r="E36" s="207">
        <v>288.762</v>
      </c>
      <c r="F36" s="25" t="s">
        <v>756</v>
      </c>
      <c r="G36" s="25" t="s">
        <v>358</v>
      </c>
      <c r="H36" s="25">
        <v>0.85</v>
      </c>
      <c r="I36" s="25">
        <v>12</v>
      </c>
      <c r="J36" s="25" t="s">
        <v>14</v>
      </c>
      <c r="K36" s="158">
        <f t="shared" si="0"/>
        <v>1.9666666666666666</v>
      </c>
      <c r="L36" s="158">
        <f t="shared" si="1"/>
        <v>2.3137254901960782</v>
      </c>
      <c r="M36" s="161">
        <v>23.9</v>
      </c>
      <c r="N36" s="25">
        <v>3.71</v>
      </c>
      <c r="O36" s="27">
        <v>0.28499999999999998</v>
      </c>
      <c r="P36" s="27">
        <v>0.09</v>
      </c>
      <c r="Q36" s="28">
        <f t="shared" si="9"/>
        <v>9.5161499999999982E-2</v>
      </c>
      <c r="R36" s="25" t="s">
        <v>15</v>
      </c>
      <c r="S36" s="25" t="s">
        <v>15</v>
      </c>
      <c r="T36" s="27">
        <v>10</v>
      </c>
      <c r="U36" s="29" t="s">
        <v>17</v>
      </c>
    </row>
    <row r="37" spans="1:21" s="5" customFormat="1" ht="15" x14ac:dyDescent="0.2">
      <c r="A37" s="15" t="s">
        <v>706</v>
      </c>
      <c r="B37" s="16"/>
      <c r="C37" s="17"/>
      <c r="D37" s="18"/>
      <c r="E37" s="204"/>
      <c r="F37" s="18"/>
      <c r="G37" s="18"/>
      <c r="H37" s="18"/>
      <c r="I37" s="18"/>
      <c r="J37" s="18"/>
      <c r="K37" s="170"/>
      <c r="L37" s="170"/>
      <c r="M37" s="159"/>
      <c r="N37" s="18"/>
      <c r="O37" s="18"/>
      <c r="P37" s="18"/>
      <c r="Q37" s="18"/>
      <c r="R37" s="18"/>
      <c r="S37" s="18"/>
      <c r="T37" s="18"/>
      <c r="U37" s="19"/>
    </row>
    <row r="38" spans="1:21" s="7" customFormat="1" ht="14.25" x14ac:dyDescent="0.2">
      <c r="A38" s="10" t="s">
        <v>702</v>
      </c>
      <c r="B38" s="11"/>
      <c r="C38" s="12"/>
      <c r="D38" s="13"/>
      <c r="E38" s="205"/>
      <c r="F38" s="13"/>
      <c r="G38" s="13"/>
      <c r="H38" s="13"/>
      <c r="I38" s="13"/>
      <c r="J38" s="13"/>
      <c r="K38" s="168"/>
      <c r="L38" s="168"/>
      <c r="M38" s="160"/>
      <c r="N38" s="13"/>
      <c r="O38" s="13"/>
      <c r="P38" s="13"/>
      <c r="Q38" s="13"/>
      <c r="R38" s="13"/>
      <c r="S38" s="13"/>
      <c r="T38" s="13"/>
      <c r="U38" s="20"/>
    </row>
    <row r="39" spans="1:21" outlineLevel="1" x14ac:dyDescent="0.2">
      <c r="A39" s="21">
        <v>29</v>
      </c>
      <c r="B39" s="22" t="s">
        <v>741</v>
      </c>
      <c r="C39" s="23" t="s">
        <v>233</v>
      </c>
      <c r="D39" s="24">
        <v>4680296024124</v>
      </c>
      <c r="E39" s="206">
        <v>265.68627223440365</v>
      </c>
      <c r="F39" s="25" t="s">
        <v>756</v>
      </c>
      <c r="G39" s="25" t="s">
        <v>361</v>
      </c>
      <c r="H39" s="38">
        <v>0.9</v>
      </c>
      <c r="I39" s="25">
        <v>10</v>
      </c>
      <c r="J39" s="25" t="s">
        <v>14</v>
      </c>
      <c r="K39" s="158">
        <f t="shared" si="0"/>
        <v>1.8699999999999999</v>
      </c>
      <c r="L39" s="158">
        <f t="shared" si="1"/>
        <v>2.0777777777777775</v>
      </c>
      <c r="M39" s="161">
        <v>19</v>
      </c>
      <c r="N39" s="25">
        <v>3.05</v>
      </c>
      <c r="O39" s="27">
        <v>0.31</v>
      </c>
      <c r="P39" s="27">
        <v>0.11</v>
      </c>
      <c r="Q39" s="28">
        <v>0.10400499999999999</v>
      </c>
      <c r="R39" s="25" t="s">
        <v>15</v>
      </c>
      <c r="S39" s="25" t="s">
        <v>15</v>
      </c>
      <c r="T39" s="27">
        <v>10</v>
      </c>
      <c r="U39" s="29" t="s">
        <v>17</v>
      </c>
    </row>
    <row r="40" spans="1:21" outlineLevel="1" x14ac:dyDescent="0.2">
      <c r="A40" s="21">
        <f t="shared" ref="A40:A41" si="10">A39+1</f>
        <v>30</v>
      </c>
      <c r="B40" s="22" t="s">
        <v>124</v>
      </c>
      <c r="C40" s="23" t="s">
        <v>234</v>
      </c>
      <c r="D40" s="24">
        <v>4607114145700</v>
      </c>
      <c r="E40" s="206">
        <v>265.68627223440365</v>
      </c>
      <c r="F40" s="25" t="s">
        <v>756</v>
      </c>
      <c r="G40" s="25" t="s">
        <v>361</v>
      </c>
      <c r="H40" s="38">
        <v>0.9</v>
      </c>
      <c r="I40" s="25">
        <v>10</v>
      </c>
      <c r="J40" s="25" t="s">
        <v>14</v>
      </c>
      <c r="K40" s="158">
        <f t="shared" si="0"/>
        <v>1.8699999999999999</v>
      </c>
      <c r="L40" s="158">
        <f t="shared" si="1"/>
        <v>2.0777777777777775</v>
      </c>
      <c r="M40" s="161">
        <v>19</v>
      </c>
      <c r="N40" s="25">
        <v>3.05</v>
      </c>
      <c r="O40" s="27">
        <v>0.31</v>
      </c>
      <c r="P40" s="27">
        <v>0.11</v>
      </c>
      <c r="Q40" s="28">
        <v>0.10400499999999999</v>
      </c>
      <c r="R40" s="25" t="s">
        <v>15</v>
      </c>
      <c r="S40" s="25" t="s">
        <v>15</v>
      </c>
      <c r="T40" s="27">
        <v>10</v>
      </c>
      <c r="U40" s="29" t="s">
        <v>17</v>
      </c>
    </row>
    <row r="41" spans="1:21" outlineLevel="1" x14ac:dyDescent="0.2">
      <c r="A41" s="21">
        <f t="shared" si="10"/>
        <v>31</v>
      </c>
      <c r="B41" s="22" t="s">
        <v>742</v>
      </c>
      <c r="C41" s="23" t="s">
        <v>235</v>
      </c>
      <c r="D41" s="24">
        <v>4607114145663</v>
      </c>
      <c r="E41" s="206">
        <v>265.68627223440365</v>
      </c>
      <c r="F41" s="25" t="s">
        <v>756</v>
      </c>
      <c r="G41" s="25" t="s">
        <v>361</v>
      </c>
      <c r="H41" s="38">
        <v>0.9</v>
      </c>
      <c r="I41" s="25">
        <v>10</v>
      </c>
      <c r="J41" s="25" t="s">
        <v>14</v>
      </c>
      <c r="K41" s="158">
        <f t="shared" si="0"/>
        <v>1.8699999999999999</v>
      </c>
      <c r="L41" s="158">
        <f t="shared" si="1"/>
        <v>2.0777777777777775</v>
      </c>
      <c r="M41" s="161">
        <v>19</v>
      </c>
      <c r="N41" s="25">
        <v>3.05</v>
      </c>
      <c r="O41" s="27">
        <v>0.31</v>
      </c>
      <c r="P41" s="27">
        <v>0.11</v>
      </c>
      <c r="Q41" s="28">
        <v>0.10400499999999999</v>
      </c>
      <c r="R41" s="25" t="s">
        <v>15</v>
      </c>
      <c r="S41" s="25" t="s">
        <v>15</v>
      </c>
      <c r="T41" s="27">
        <v>10</v>
      </c>
      <c r="U41" s="29" t="s">
        <v>17</v>
      </c>
    </row>
    <row r="42" spans="1:21" s="7" customFormat="1" ht="14.25" x14ac:dyDescent="0.2">
      <c r="A42" s="10" t="s">
        <v>703</v>
      </c>
      <c r="B42" s="11"/>
      <c r="C42" s="12"/>
      <c r="D42" s="13"/>
      <c r="E42" s="205"/>
      <c r="F42" s="13"/>
      <c r="G42" s="13"/>
      <c r="H42" s="13"/>
      <c r="I42" s="13"/>
      <c r="J42" s="13"/>
      <c r="K42" s="168"/>
      <c r="L42" s="168"/>
      <c r="M42" s="160"/>
      <c r="N42" s="13"/>
      <c r="O42" s="13"/>
      <c r="P42" s="13"/>
      <c r="Q42" s="13"/>
      <c r="R42" s="13"/>
      <c r="S42" s="13"/>
      <c r="T42" s="13"/>
      <c r="U42" s="20"/>
    </row>
    <row r="43" spans="1:21" outlineLevel="1" x14ac:dyDescent="0.2">
      <c r="A43" s="21">
        <v>32</v>
      </c>
      <c r="B43" s="22" t="s">
        <v>125</v>
      </c>
      <c r="C43" s="23" t="s">
        <v>236</v>
      </c>
      <c r="D43" s="24">
        <v>4680296024131</v>
      </c>
      <c r="E43" s="206">
        <v>284.49026575684053</v>
      </c>
      <c r="F43" s="25" t="s">
        <v>756</v>
      </c>
      <c r="G43" s="25" t="s">
        <v>361</v>
      </c>
      <c r="H43" s="38">
        <v>0.9</v>
      </c>
      <c r="I43" s="25">
        <v>10</v>
      </c>
      <c r="J43" s="25" t="s">
        <v>14</v>
      </c>
      <c r="K43" s="158">
        <f t="shared" si="0"/>
        <v>1.8699999999999999</v>
      </c>
      <c r="L43" s="158">
        <f t="shared" si="1"/>
        <v>2.0777777777777775</v>
      </c>
      <c r="M43" s="161">
        <v>19</v>
      </c>
      <c r="N43" s="25">
        <v>3.05</v>
      </c>
      <c r="O43" s="27">
        <v>0.31</v>
      </c>
      <c r="P43" s="27">
        <v>0.11</v>
      </c>
      <c r="Q43" s="28">
        <v>0.10400499999999999</v>
      </c>
      <c r="R43" s="25" t="s">
        <v>15</v>
      </c>
      <c r="S43" s="25" t="s">
        <v>15</v>
      </c>
      <c r="T43" s="27">
        <v>10</v>
      </c>
      <c r="U43" s="29" t="s">
        <v>17</v>
      </c>
    </row>
    <row r="44" spans="1:21" outlineLevel="1" x14ac:dyDescent="0.2">
      <c r="A44" s="21">
        <f t="shared" ref="A44:A45" si="11">A43+1</f>
        <v>33</v>
      </c>
      <c r="B44" s="22" t="s">
        <v>126</v>
      </c>
      <c r="C44" s="23" t="s">
        <v>237</v>
      </c>
      <c r="D44" s="24">
        <v>4607114149982</v>
      </c>
      <c r="E44" s="206">
        <v>284.49026575684053</v>
      </c>
      <c r="F44" s="25" t="s">
        <v>756</v>
      </c>
      <c r="G44" s="25" t="s">
        <v>361</v>
      </c>
      <c r="H44" s="38">
        <v>0.9</v>
      </c>
      <c r="I44" s="25">
        <v>10</v>
      </c>
      <c r="J44" s="25" t="s">
        <v>14</v>
      </c>
      <c r="K44" s="158">
        <f t="shared" si="0"/>
        <v>1.8699999999999999</v>
      </c>
      <c r="L44" s="158">
        <f t="shared" si="1"/>
        <v>2.0777777777777775</v>
      </c>
      <c r="M44" s="161">
        <v>19</v>
      </c>
      <c r="N44" s="25">
        <v>3.05</v>
      </c>
      <c r="O44" s="27">
        <v>0.31</v>
      </c>
      <c r="P44" s="27">
        <v>0.11</v>
      </c>
      <c r="Q44" s="28">
        <v>0.10400499999999999</v>
      </c>
      <c r="R44" s="25" t="s">
        <v>15</v>
      </c>
      <c r="S44" s="25" t="s">
        <v>15</v>
      </c>
      <c r="T44" s="27">
        <v>10</v>
      </c>
      <c r="U44" s="29" t="s">
        <v>17</v>
      </c>
    </row>
    <row r="45" spans="1:21" outlineLevel="1" x14ac:dyDescent="0.2">
      <c r="A45" s="21">
        <f t="shared" si="11"/>
        <v>34</v>
      </c>
      <c r="B45" s="22" t="s">
        <v>743</v>
      </c>
      <c r="C45" s="23" t="s">
        <v>238</v>
      </c>
      <c r="D45" s="24">
        <v>4607114149968</v>
      </c>
      <c r="E45" s="206">
        <v>284.49026575684053</v>
      </c>
      <c r="F45" s="25" t="s">
        <v>756</v>
      </c>
      <c r="G45" s="25" t="s">
        <v>361</v>
      </c>
      <c r="H45" s="38">
        <v>0.9</v>
      </c>
      <c r="I45" s="25">
        <v>10</v>
      </c>
      <c r="J45" s="25" t="s">
        <v>14</v>
      </c>
      <c r="K45" s="158">
        <f t="shared" si="0"/>
        <v>1.8699999999999999</v>
      </c>
      <c r="L45" s="158">
        <f t="shared" si="1"/>
        <v>2.0777777777777775</v>
      </c>
      <c r="M45" s="161">
        <v>19</v>
      </c>
      <c r="N45" s="25">
        <v>3.05</v>
      </c>
      <c r="O45" s="27">
        <v>0.31</v>
      </c>
      <c r="P45" s="27">
        <v>0.11</v>
      </c>
      <c r="Q45" s="28">
        <v>0.10400499999999999</v>
      </c>
      <c r="R45" s="25" t="s">
        <v>15</v>
      </c>
      <c r="S45" s="25" t="s">
        <v>15</v>
      </c>
      <c r="T45" s="27">
        <v>10</v>
      </c>
      <c r="U45" s="29" t="s">
        <v>17</v>
      </c>
    </row>
    <row r="46" spans="1:21" s="5" customFormat="1" ht="15" x14ac:dyDescent="0.2">
      <c r="A46" s="15" t="s">
        <v>707</v>
      </c>
      <c r="B46" s="16"/>
      <c r="C46" s="17"/>
      <c r="D46" s="18"/>
      <c r="E46" s="204"/>
      <c r="F46" s="18"/>
      <c r="G46" s="18"/>
      <c r="H46" s="18"/>
      <c r="I46" s="18"/>
      <c r="J46" s="18"/>
      <c r="K46" s="170"/>
      <c r="L46" s="170"/>
      <c r="M46" s="159"/>
      <c r="N46" s="18"/>
      <c r="O46" s="18"/>
      <c r="P46" s="18"/>
      <c r="Q46" s="18"/>
      <c r="R46" s="18"/>
      <c r="S46" s="18"/>
      <c r="T46" s="18"/>
      <c r="U46" s="19"/>
    </row>
    <row r="47" spans="1:21" outlineLevel="1" x14ac:dyDescent="0.2">
      <c r="A47" s="21">
        <v>35</v>
      </c>
      <c r="B47" s="22" t="s">
        <v>63</v>
      </c>
      <c r="C47" s="23" t="s">
        <v>221</v>
      </c>
      <c r="D47" s="24">
        <v>4680296023066</v>
      </c>
      <c r="E47" s="206">
        <v>158.90593839432702</v>
      </c>
      <c r="F47" s="25" t="s">
        <v>756</v>
      </c>
      <c r="G47" s="25" t="s">
        <v>360</v>
      </c>
      <c r="H47" s="25">
        <v>0.625</v>
      </c>
      <c r="I47" s="25">
        <v>18</v>
      </c>
      <c r="J47" s="25" t="s">
        <v>14</v>
      </c>
      <c r="K47" s="158">
        <f t="shared" si="0"/>
        <v>1.25</v>
      </c>
      <c r="L47" s="158">
        <f t="shared" si="1"/>
        <v>2</v>
      </c>
      <c r="M47" s="161">
        <v>22.8</v>
      </c>
      <c r="N47" s="25">
        <v>3.1</v>
      </c>
      <c r="O47" s="27">
        <v>0.23499999999999999</v>
      </c>
      <c r="P47" s="27">
        <v>0.13</v>
      </c>
      <c r="Q47" s="28">
        <v>9.4704999999999998E-2</v>
      </c>
      <c r="R47" s="25" t="s">
        <v>15</v>
      </c>
      <c r="S47" s="25" t="s">
        <v>15</v>
      </c>
      <c r="T47" s="27">
        <v>10</v>
      </c>
      <c r="U47" s="29" t="s">
        <v>17</v>
      </c>
    </row>
    <row r="48" spans="1:21" outlineLevel="1" x14ac:dyDescent="0.2">
      <c r="A48" s="21">
        <f t="shared" ref="A48:A58" si="12">A47+1</f>
        <v>36</v>
      </c>
      <c r="B48" s="22" t="s">
        <v>64</v>
      </c>
      <c r="C48" s="23" t="s">
        <v>222</v>
      </c>
      <c r="D48" s="24">
        <v>4680296023103</v>
      </c>
      <c r="E48" s="206">
        <v>158.90593839432702</v>
      </c>
      <c r="F48" s="25" t="s">
        <v>756</v>
      </c>
      <c r="G48" s="25" t="s">
        <v>360</v>
      </c>
      <c r="H48" s="25">
        <v>0.625</v>
      </c>
      <c r="I48" s="25">
        <v>18</v>
      </c>
      <c r="J48" s="25" t="s">
        <v>14</v>
      </c>
      <c r="K48" s="158">
        <f t="shared" si="0"/>
        <v>1.25</v>
      </c>
      <c r="L48" s="158">
        <f t="shared" si="1"/>
        <v>2</v>
      </c>
      <c r="M48" s="161">
        <v>22.8</v>
      </c>
      <c r="N48" s="25">
        <v>3.1</v>
      </c>
      <c r="O48" s="27">
        <v>0.23499999999999999</v>
      </c>
      <c r="P48" s="27">
        <v>0.13</v>
      </c>
      <c r="Q48" s="28">
        <v>9.4704999999999998E-2</v>
      </c>
      <c r="R48" s="25" t="s">
        <v>15</v>
      </c>
      <c r="S48" s="25" t="s">
        <v>15</v>
      </c>
      <c r="T48" s="27">
        <v>10</v>
      </c>
      <c r="U48" s="29" t="s">
        <v>17</v>
      </c>
    </row>
    <row r="49" spans="1:21" outlineLevel="1" x14ac:dyDescent="0.2">
      <c r="A49" s="21">
        <f t="shared" si="12"/>
        <v>37</v>
      </c>
      <c r="B49" s="22" t="s">
        <v>65</v>
      </c>
      <c r="C49" s="23" t="s">
        <v>223</v>
      </c>
      <c r="D49" s="24">
        <v>4680296023097</v>
      </c>
      <c r="E49" s="206">
        <v>158.90593839432702</v>
      </c>
      <c r="F49" s="25" t="s">
        <v>756</v>
      </c>
      <c r="G49" s="25" t="s">
        <v>360</v>
      </c>
      <c r="H49" s="25">
        <v>0.625</v>
      </c>
      <c r="I49" s="25">
        <v>18</v>
      </c>
      <c r="J49" s="25" t="s">
        <v>14</v>
      </c>
      <c r="K49" s="158">
        <f t="shared" si="0"/>
        <v>1.25</v>
      </c>
      <c r="L49" s="158">
        <f t="shared" si="1"/>
        <v>2</v>
      </c>
      <c r="M49" s="161">
        <v>22.8</v>
      </c>
      <c r="N49" s="25">
        <v>3.1</v>
      </c>
      <c r="O49" s="27">
        <v>0.23499999999999999</v>
      </c>
      <c r="P49" s="27">
        <v>0.13</v>
      </c>
      <c r="Q49" s="28">
        <v>9.4704999999999998E-2</v>
      </c>
      <c r="R49" s="25" t="s">
        <v>15</v>
      </c>
      <c r="S49" s="25" t="s">
        <v>15</v>
      </c>
      <c r="T49" s="27">
        <v>10</v>
      </c>
      <c r="U49" s="29" t="s">
        <v>17</v>
      </c>
    </row>
    <row r="50" spans="1:21" outlineLevel="1" x14ac:dyDescent="0.2">
      <c r="A50" s="21">
        <f t="shared" si="12"/>
        <v>38</v>
      </c>
      <c r="B50" s="22" t="s">
        <v>66</v>
      </c>
      <c r="C50" s="23" t="s">
        <v>224</v>
      </c>
      <c r="D50" s="24">
        <v>4680296023059</v>
      </c>
      <c r="E50" s="206">
        <v>158.90593839432702</v>
      </c>
      <c r="F50" s="25" t="s">
        <v>756</v>
      </c>
      <c r="G50" s="25" t="s">
        <v>360</v>
      </c>
      <c r="H50" s="25">
        <v>0.625</v>
      </c>
      <c r="I50" s="25">
        <v>18</v>
      </c>
      <c r="J50" s="25" t="s">
        <v>14</v>
      </c>
      <c r="K50" s="158">
        <f t="shared" si="0"/>
        <v>1.25</v>
      </c>
      <c r="L50" s="158">
        <f t="shared" si="1"/>
        <v>2</v>
      </c>
      <c r="M50" s="161">
        <v>22.8</v>
      </c>
      <c r="N50" s="25">
        <v>3.1</v>
      </c>
      <c r="O50" s="27">
        <v>0.23499999999999999</v>
      </c>
      <c r="P50" s="27">
        <v>0.13</v>
      </c>
      <c r="Q50" s="28">
        <v>9.4704999999999998E-2</v>
      </c>
      <c r="R50" s="25" t="s">
        <v>15</v>
      </c>
      <c r="S50" s="25" t="s">
        <v>15</v>
      </c>
      <c r="T50" s="27">
        <v>10</v>
      </c>
      <c r="U50" s="29" t="s">
        <v>17</v>
      </c>
    </row>
    <row r="51" spans="1:21" outlineLevel="1" x14ac:dyDescent="0.2">
      <c r="A51" s="21">
        <f t="shared" si="12"/>
        <v>39</v>
      </c>
      <c r="B51" s="22" t="s">
        <v>67</v>
      </c>
      <c r="C51" s="23" t="s">
        <v>225</v>
      </c>
      <c r="D51" s="24">
        <v>4680296023028</v>
      </c>
      <c r="E51" s="206">
        <v>158.90593839432702</v>
      </c>
      <c r="F51" s="25" t="s">
        <v>756</v>
      </c>
      <c r="G51" s="25" t="s">
        <v>360</v>
      </c>
      <c r="H51" s="25">
        <v>0.625</v>
      </c>
      <c r="I51" s="25">
        <v>18</v>
      </c>
      <c r="J51" s="25" t="s">
        <v>14</v>
      </c>
      <c r="K51" s="158">
        <f t="shared" si="0"/>
        <v>1.25</v>
      </c>
      <c r="L51" s="158">
        <f t="shared" si="1"/>
        <v>2</v>
      </c>
      <c r="M51" s="161">
        <v>22.8</v>
      </c>
      <c r="N51" s="25">
        <v>3.1</v>
      </c>
      <c r="O51" s="27">
        <v>0.23499999999999999</v>
      </c>
      <c r="P51" s="27">
        <v>0.13</v>
      </c>
      <c r="Q51" s="28">
        <v>9.4704999999999998E-2</v>
      </c>
      <c r="R51" s="25" t="s">
        <v>15</v>
      </c>
      <c r="S51" s="25" t="s">
        <v>15</v>
      </c>
      <c r="T51" s="27">
        <v>10</v>
      </c>
      <c r="U51" s="29" t="s">
        <v>17</v>
      </c>
    </row>
    <row r="52" spans="1:21" outlineLevel="1" x14ac:dyDescent="0.2">
      <c r="A52" s="21">
        <f t="shared" si="12"/>
        <v>40</v>
      </c>
      <c r="B52" s="22" t="s">
        <v>68</v>
      </c>
      <c r="C52" s="23" t="s">
        <v>226</v>
      </c>
      <c r="D52" s="24">
        <v>4680296023042</v>
      </c>
      <c r="E52" s="206">
        <v>158.90593839432702</v>
      </c>
      <c r="F52" s="25" t="s">
        <v>756</v>
      </c>
      <c r="G52" s="25" t="s">
        <v>360</v>
      </c>
      <c r="H52" s="25">
        <v>0.625</v>
      </c>
      <c r="I52" s="25">
        <v>18</v>
      </c>
      <c r="J52" s="25" t="s">
        <v>14</v>
      </c>
      <c r="K52" s="158">
        <f t="shared" si="0"/>
        <v>1.25</v>
      </c>
      <c r="L52" s="158">
        <f t="shared" si="1"/>
        <v>2</v>
      </c>
      <c r="M52" s="161">
        <v>22.8</v>
      </c>
      <c r="N52" s="25">
        <v>3.1</v>
      </c>
      <c r="O52" s="27">
        <v>0.23499999999999999</v>
      </c>
      <c r="P52" s="27">
        <v>0.13</v>
      </c>
      <c r="Q52" s="28">
        <v>9.4704999999999998E-2</v>
      </c>
      <c r="R52" s="25" t="s">
        <v>15</v>
      </c>
      <c r="S52" s="25" t="s">
        <v>15</v>
      </c>
      <c r="T52" s="27">
        <v>10</v>
      </c>
      <c r="U52" s="29" t="s">
        <v>17</v>
      </c>
    </row>
    <row r="53" spans="1:21" outlineLevel="1" x14ac:dyDescent="0.2">
      <c r="A53" s="21">
        <f t="shared" si="12"/>
        <v>41</v>
      </c>
      <c r="B53" s="22" t="s">
        <v>69</v>
      </c>
      <c r="C53" s="23" t="s">
        <v>227</v>
      </c>
      <c r="D53" s="24">
        <v>4680296023035</v>
      </c>
      <c r="E53" s="206">
        <v>158.90593839432702</v>
      </c>
      <c r="F53" s="25" t="s">
        <v>756</v>
      </c>
      <c r="G53" s="25" t="s">
        <v>360</v>
      </c>
      <c r="H53" s="25">
        <v>0.625</v>
      </c>
      <c r="I53" s="25">
        <v>18</v>
      </c>
      <c r="J53" s="25" t="s">
        <v>14</v>
      </c>
      <c r="K53" s="158">
        <f t="shared" si="0"/>
        <v>1.25</v>
      </c>
      <c r="L53" s="158">
        <f t="shared" si="1"/>
        <v>2</v>
      </c>
      <c r="M53" s="161">
        <v>22.8</v>
      </c>
      <c r="N53" s="25">
        <v>3.1</v>
      </c>
      <c r="O53" s="27">
        <v>0.23499999999999999</v>
      </c>
      <c r="P53" s="27">
        <v>0.13</v>
      </c>
      <c r="Q53" s="28">
        <v>9.4704999999999998E-2</v>
      </c>
      <c r="R53" s="25" t="s">
        <v>15</v>
      </c>
      <c r="S53" s="25" t="s">
        <v>15</v>
      </c>
      <c r="T53" s="27">
        <v>10</v>
      </c>
      <c r="U53" s="29" t="s">
        <v>17</v>
      </c>
    </row>
    <row r="54" spans="1:21" outlineLevel="1" x14ac:dyDescent="0.2">
      <c r="A54" s="21">
        <f t="shared" si="12"/>
        <v>42</v>
      </c>
      <c r="B54" s="22" t="s">
        <v>70</v>
      </c>
      <c r="C54" s="23" t="s">
        <v>228</v>
      </c>
      <c r="D54" s="24">
        <v>4680296023011</v>
      </c>
      <c r="E54" s="206">
        <v>158.90593839432702</v>
      </c>
      <c r="F54" s="25" t="s">
        <v>756</v>
      </c>
      <c r="G54" s="25" t="s">
        <v>360</v>
      </c>
      <c r="H54" s="25">
        <v>0.625</v>
      </c>
      <c r="I54" s="25">
        <v>18</v>
      </c>
      <c r="J54" s="25" t="s">
        <v>14</v>
      </c>
      <c r="K54" s="158">
        <f t="shared" si="0"/>
        <v>1.25</v>
      </c>
      <c r="L54" s="158">
        <f t="shared" si="1"/>
        <v>2</v>
      </c>
      <c r="M54" s="161">
        <v>22.8</v>
      </c>
      <c r="N54" s="25">
        <v>3.1</v>
      </c>
      <c r="O54" s="27">
        <v>0.23499999999999999</v>
      </c>
      <c r="P54" s="27">
        <v>0.13</v>
      </c>
      <c r="Q54" s="28">
        <v>9.4704999999999998E-2</v>
      </c>
      <c r="R54" s="25" t="s">
        <v>15</v>
      </c>
      <c r="S54" s="25" t="s">
        <v>15</v>
      </c>
      <c r="T54" s="27">
        <v>10</v>
      </c>
      <c r="U54" s="29" t="s">
        <v>17</v>
      </c>
    </row>
    <row r="55" spans="1:21" outlineLevel="1" x14ac:dyDescent="0.2">
      <c r="A55" s="21">
        <f t="shared" si="12"/>
        <v>43</v>
      </c>
      <c r="B55" s="22" t="s">
        <v>71</v>
      </c>
      <c r="C55" s="23" t="s">
        <v>229</v>
      </c>
      <c r="D55" s="24">
        <v>4680296023080</v>
      </c>
      <c r="E55" s="206">
        <v>158.90593839432702</v>
      </c>
      <c r="F55" s="25" t="s">
        <v>756</v>
      </c>
      <c r="G55" s="25" t="s">
        <v>360</v>
      </c>
      <c r="H55" s="25">
        <v>0.625</v>
      </c>
      <c r="I55" s="25">
        <v>18</v>
      </c>
      <c r="J55" s="25" t="s">
        <v>14</v>
      </c>
      <c r="K55" s="158">
        <f t="shared" si="0"/>
        <v>1.25</v>
      </c>
      <c r="L55" s="158">
        <f t="shared" si="1"/>
        <v>2</v>
      </c>
      <c r="M55" s="161">
        <v>22.8</v>
      </c>
      <c r="N55" s="25">
        <v>3.1</v>
      </c>
      <c r="O55" s="27">
        <v>0.23499999999999999</v>
      </c>
      <c r="P55" s="27">
        <v>0.13</v>
      </c>
      <c r="Q55" s="28">
        <v>9.4704999999999998E-2</v>
      </c>
      <c r="R55" s="25" t="s">
        <v>15</v>
      </c>
      <c r="S55" s="25" t="s">
        <v>15</v>
      </c>
      <c r="T55" s="27">
        <v>10</v>
      </c>
      <c r="U55" s="29" t="s">
        <v>17</v>
      </c>
    </row>
    <row r="56" spans="1:21" outlineLevel="1" x14ac:dyDescent="0.2">
      <c r="A56" s="21">
        <f t="shared" si="12"/>
        <v>44</v>
      </c>
      <c r="B56" s="22" t="s">
        <v>72</v>
      </c>
      <c r="C56" s="23" t="s">
        <v>230</v>
      </c>
      <c r="D56" s="24">
        <v>4680296023004</v>
      </c>
      <c r="E56" s="206">
        <v>158.90593839432702</v>
      </c>
      <c r="F56" s="25" t="s">
        <v>756</v>
      </c>
      <c r="G56" s="25" t="s">
        <v>360</v>
      </c>
      <c r="H56" s="25">
        <v>0.625</v>
      </c>
      <c r="I56" s="25">
        <v>18</v>
      </c>
      <c r="J56" s="25" t="s">
        <v>14</v>
      </c>
      <c r="K56" s="158">
        <f t="shared" si="0"/>
        <v>1.25</v>
      </c>
      <c r="L56" s="158">
        <f t="shared" si="1"/>
        <v>2</v>
      </c>
      <c r="M56" s="161">
        <v>22.8</v>
      </c>
      <c r="N56" s="25">
        <v>3.1</v>
      </c>
      <c r="O56" s="27">
        <v>0.23499999999999999</v>
      </c>
      <c r="P56" s="27">
        <v>0.13</v>
      </c>
      <c r="Q56" s="28">
        <v>9.4704999999999998E-2</v>
      </c>
      <c r="R56" s="25" t="s">
        <v>15</v>
      </c>
      <c r="S56" s="25" t="s">
        <v>15</v>
      </c>
      <c r="T56" s="27">
        <v>10</v>
      </c>
      <c r="U56" s="29" t="s">
        <v>17</v>
      </c>
    </row>
    <row r="57" spans="1:21" outlineLevel="1" x14ac:dyDescent="0.2">
      <c r="A57" s="21">
        <f t="shared" si="12"/>
        <v>45</v>
      </c>
      <c r="B57" s="22" t="s">
        <v>73</v>
      </c>
      <c r="C57" s="23" t="s">
        <v>231</v>
      </c>
      <c r="D57" s="24">
        <v>4680296023110</v>
      </c>
      <c r="E57" s="206">
        <v>158.90593839432702</v>
      </c>
      <c r="F57" s="25" t="s">
        <v>756</v>
      </c>
      <c r="G57" s="25" t="s">
        <v>360</v>
      </c>
      <c r="H57" s="25">
        <v>0.625</v>
      </c>
      <c r="I57" s="25">
        <v>18</v>
      </c>
      <c r="J57" s="25" t="s">
        <v>14</v>
      </c>
      <c r="K57" s="158">
        <f t="shared" si="0"/>
        <v>1.25</v>
      </c>
      <c r="L57" s="158">
        <f t="shared" si="1"/>
        <v>2</v>
      </c>
      <c r="M57" s="161">
        <v>22.8</v>
      </c>
      <c r="N57" s="25">
        <v>3.1</v>
      </c>
      <c r="O57" s="27">
        <v>0.23499999999999999</v>
      </c>
      <c r="P57" s="27">
        <v>0.13</v>
      </c>
      <c r="Q57" s="28">
        <v>9.4704999999999998E-2</v>
      </c>
      <c r="R57" s="25" t="s">
        <v>15</v>
      </c>
      <c r="S57" s="25" t="s">
        <v>15</v>
      </c>
      <c r="T57" s="27">
        <v>10</v>
      </c>
      <c r="U57" s="29" t="s">
        <v>17</v>
      </c>
    </row>
    <row r="58" spans="1:21" outlineLevel="1" x14ac:dyDescent="0.2">
      <c r="A58" s="21">
        <f t="shared" si="12"/>
        <v>46</v>
      </c>
      <c r="B58" s="22" t="s">
        <v>74</v>
      </c>
      <c r="C58" s="23" t="s">
        <v>232</v>
      </c>
      <c r="D58" s="24">
        <v>4680296023073</v>
      </c>
      <c r="E58" s="206">
        <v>158.90593839432702</v>
      </c>
      <c r="F58" s="25" t="s">
        <v>756</v>
      </c>
      <c r="G58" s="25" t="s">
        <v>360</v>
      </c>
      <c r="H58" s="25">
        <v>0.625</v>
      </c>
      <c r="I58" s="25">
        <v>18</v>
      </c>
      <c r="J58" s="25" t="s">
        <v>14</v>
      </c>
      <c r="K58" s="158">
        <f t="shared" si="0"/>
        <v>1.25</v>
      </c>
      <c r="L58" s="158">
        <f t="shared" si="1"/>
        <v>2</v>
      </c>
      <c r="M58" s="161">
        <v>22.8</v>
      </c>
      <c r="N58" s="25">
        <v>3.1</v>
      </c>
      <c r="O58" s="27">
        <v>0.23499999999999999</v>
      </c>
      <c r="P58" s="27">
        <v>0.13</v>
      </c>
      <c r="Q58" s="28">
        <v>9.4704999999999998E-2</v>
      </c>
      <c r="R58" s="25" t="s">
        <v>15</v>
      </c>
      <c r="S58" s="25" t="s">
        <v>15</v>
      </c>
      <c r="T58" s="27">
        <v>10</v>
      </c>
      <c r="U58" s="29" t="s">
        <v>17</v>
      </c>
    </row>
    <row r="59" spans="1:21" s="5" customFormat="1" ht="15" x14ac:dyDescent="0.2">
      <c r="A59" s="15" t="s">
        <v>708</v>
      </c>
      <c r="B59" s="16"/>
      <c r="C59" s="17"/>
      <c r="D59" s="18"/>
      <c r="E59" s="204"/>
      <c r="F59" s="18"/>
      <c r="G59" s="18"/>
      <c r="H59" s="18"/>
      <c r="I59" s="18"/>
      <c r="J59" s="18"/>
      <c r="K59" s="170"/>
      <c r="L59" s="170"/>
      <c r="M59" s="159"/>
      <c r="N59" s="18"/>
      <c r="O59" s="18"/>
      <c r="P59" s="18"/>
      <c r="Q59" s="18"/>
      <c r="R59" s="18"/>
      <c r="S59" s="18"/>
      <c r="T59" s="18"/>
      <c r="U59" s="19"/>
    </row>
    <row r="60" spans="1:21" s="8" customFormat="1" ht="14.25" x14ac:dyDescent="0.2">
      <c r="A60" s="56" t="s">
        <v>709</v>
      </c>
      <c r="B60" s="57"/>
      <c r="C60" s="58"/>
      <c r="D60" s="59"/>
      <c r="E60" s="209"/>
      <c r="F60" s="59"/>
      <c r="G60" s="59"/>
      <c r="H60" s="59"/>
      <c r="I60" s="59"/>
      <c r="J60" s="59"/>
      <c r="K60" s="172"/>
      <c r="L60" s="172"/>
      <c r="M60" s="163"/>
      <c r="N60" s="59"/>
      <c r="O60" s="59"/>
      <c r="P60" s="59"/>
      <c r="Q60" s="59"/>
      <c r="R60" s="59"/>
      <c r="S60" s="59"/>
      <c r="T60" s="59"/>
      <c r="U60" s="61"/>
    </row>
    <row r="61" spans="1:21" s="7" customFormat="1" ht="14.25" x14ac:dyDescent="0.2">
      <c r="A61" s="10" t="s">
        <v>702</v>
      </c>
      <c r="B61" s="11"/>
      <c r="C61" s="12"/>
      <c r="D61" s="13"/>
      <c r="E61" s="205"/>
      <c r="F61" s="13"/>
      <c r="G61" s="13"/>
      <c r="H61" s="13"/>
      <c r="I61" s="13"/>
      <c r="J61" s="13"/>
      <c r="K61" s="168"/>
      <c r="L61" s="168"/>
      <c r="M61" s="160"/>
      <c r="N61" s="13"/>
      <c r="O61" s="13"/>
      <c r="P61" s="13"/>
      <c r="Q61" s="13"/>
      <c r="R61" s="13"/>
      <c r="S61" s="13"/>
      <c r="T61" s="13"/>
      <c r="U61" s="20"/>
    </row>
    <row r="62" spans="1:21" outlineLevel="1" x14ac:dyDescent="0.2">
      <c r="A62" s="21">
        <v>47</v>
      </c>
      <c r="B62" s="39" t="s">
        <v>75</v>
      </c>
      <c r="C62" s="40" t="s">
        <v>127</v>
      </c>
      <c r="D62" s="24">
        <v>4607114143966</v>
      </c>
      <c r="E62" s="206">
        <v>412.95517525404716</v>
      </c>
      <c r="F62" s="25" t="s">
        <v>756</v>
      </c>
      <c r="G62" s="25">
        <v>3050</v>
      </c>
      <c r="H62" s="41" t="s">
        <v>362</v>
      </c>
      <c r="I62" s="25">
        <v>16</v>
      </c>
      <c r="J62" s="25" t="s">
        <v>14</v>
      </c>
      <c r="K62" s="158">
        <f t="shared" si="0"/>
        <v>0.88124999999999998</v>
      </c>
      <c r="L62" s="158"/>
      <c r="M62" s="161">
        <v>14.4</v>
      </c>
      <c r="N62" s="25">
        <v>3.1</v>
      </c>
      <c r="O62" s="25">
        <v>0.2</v>
      </c>
      <c r="P62" s="25">
        <v>0.11</v>
      </c>
      <c r="Q62" s="28">
        <v>6.8200000000000011E-2</v>
      </c>
      <c r="R62" s="25" t="s">
        <v>15</v>
      </c>
      <c r="S62" s="25" t="s">
        <v>15</v>
      </c>
      <c r="T62" s="25">
        <v>8</v>
      </c>
      <c r="U62" s="29" t="s">
        <v>17</v>
      </c>
    </row>
    <row r="63" spans="1:21" outlineLevel="1" x14ac:dyDescent="0.2">
      <c r="A63" s="21">
        <f t="shared" ref="A63:A69" si="13">A62+1</f>
        <v>48</v>
      </c>
      <c r="B63" s="39" t="s">
        <v>76</v>
      </c>
      <c r="C63" s="40" t="s">
        <v>128</v>
      </c>
      <c r="D63" s="24">
        <v>4607114143904</v>
      </c>
      <c r="E63" s="206">
        <v>412.95517525404716</v>
      </c>
      <c r="F63" s="25" t="s">
        <v>756</v>
      </c>
      <c r="G63" s="25">
        <v>3050</v>
      </c>
      <c r="H63" s="41" t="s">
        <v>362</v>
      </c>
      <c r="I63" s="25">
        <v>16</v>
      </c>
      <c r="J63" s="25" t="s">
        <v>14</v>
      </c>
      <c r="K63" s="158">
        <f t="shared" si="0"/>
        <v>0.88124999999999998</v>
      </c>
      <c r="L63" s="158"/>
      <c r="M63" s="161">
        <v>14.4</v>
      </c>
      <c r="N63" s="25">
        <v>3.1</v>
      </c>
      <c r="O63" s="25">
        <v>0.2</v>
      </c>
      <c r="P63" s="25">
        <v>0.11</v>
      </c>
      <c r="Q63" s="28">
        <v>6.8200000000000011E-2</v>
      </c>
      <c r="R63" s="25" t="s">
        <v>15</v>
      </c>
      <c r="S63" s="25" t="s">
        <v>15</v>
      </c>
      <c r="T63" s="25">
        <v>8</v>
      </c>
      <c r="U63" s="29" t="s">
        <v>17</v>
      </c>
    </row>
    <row r="64" spans="1:21" outlineLevel="1" x14ac:dyDescent="0.2">
      <c r="A64" s="21">
        <f t="shared" si="13"/>
        <v>49</v>
      </c>
      <c r="B64" s="22" t="s">
        <v>77</v>
      </c>
      <c r="C64" s="42" t="s">
        <v>129</v>
      </c>
      <c r="D64" s="24">
        <v>4607114143942</v>
      </c>
      <c r="E64" s="206">
        <v>412.95517525404716</v>
      </c>
      <c r="F64" s="25" t="s">
        <v>756</v>
      </c>
      <c r="G64" s="25">
        <v>3050</v>
      </c>
      <c r="H64" s="41" t="s">
        <v>362</v>
      </c>
      <c r="I64" s="25">
        <v>16</v>
      </c>
      <c r="J64" s="25" t="s">
        <v>14</v>
      </c>
      <c r="K64" s="158">
        <f t="shared" si="0"/>
        <v>0.88124999999999998</v>
      </c>
      <c r="L64" s="158"/>
      <c r="M64" s="161">
        <v>14.4</v>
      </c>
      <c r="N64" s="25">
        <v>3.1</v>
      </c>
      <c r="O64" s="25">
        <v>0.2</v>
      </c>
      <c r="P64" s="25">
        <v>0.11</v>
      </c>
      <c r="Q64" s="28">
        <v>6.8200000000000011E-2</v>
      </c>
      <c r="R64" s="25" t="s">
        <v>15</v>
      </c>
      <c r="S64" s="25" t="s">
        <v>15</v>
      </c>
      <c r="T64" s="25">
        <v>8</v>
      </c>
      <c r="U64" s="29" t="s">
        <v>17</v>
      </c>
    </row>
    <row r="65" spans="1:21" outlineLevel="1" x14ac:dyDescent="0.2">
      <c r="A65" s="21">
        <f t="shared" si="13"/>
        <v>50</v>
      </c>
      <c r="B65" s="22" t="s">
        <v>78</v>
      </c>
      <c r="C65" s="23" t="s">
        <v>130</v>
      </c>
      <c r="D65" s="24">
        <v>4680296011551</v>
      </c>
      <c r="E65" s="206">
        <v>412.95517525404716</v>
      </c>
      <c r="F65" s="25" t="s">
        <v>756</v>
      </c>
      <c r="G65" s="25">
        <v>3050</v>
      </c>
      <c r="H65" s="41" t="s">
        <v>362</v>
      </c>
      <c r="I65" s="25">
        <v>16</v>
      </c>
      <c r="J65" s="25" t="s">
        <v>14</v>
      </c>
      <c r="K65" s="158">
        <f t="shared" si="0"/>
        <v>0.88124999999999998</v>
      </c>
      <c r="L65" s="158"/>
      <c r="M65" s="161">
        <v>14.4</v>
      </c>
      <c r="N65" s="25">
        <v>3.1</v>
      </c>
      <c r="O65" s="25">
        <v>0.2</v>
      </c>
      <c r="P65" s="25">
        <v>0.11</v>
      </c>
      <c r="Q65" s="28">
        <v>6.8200000000000011E-2</v>
      </c>
      <c r="R65" s="25" t="s">
        <v>15</v>
      </c>
      <c r="S65" s="25" t="s">
        <v>15</v>
      </c>
      <c r="T65" s="25">
        <v>8</v>
      </c>
      <c r="U65" s="29" t="s">
        <v>17</v>
      </c>
    </row>
    <row r="66" spans="1:21" outlineLevel="1" x14ac:dyDescent="0.2">
      <c r="A66" s="21">
        <f t="shared" si="13"/>
        <v>51</v>
      </c>
      <c r="B66" s="22" t="s">
        <v>79</v>
      </c>
      <c r="C66" s="23" t="s">
        <v>131</v>
      </c>
      <c r="D66" s="24">
        <v>4607114147025</v>
      </c>
      <c r="E66" s="206">
        <v>412.95517525404716</v>
      </c>
      <c r="F66" s="25" t="s">
        <v>756</v>
      </c>
      <c r="G66" s="25">
        <v>3050</v>
      </c>
      <c r="H66" s="41" t="s">
        <v>362</v>
      </c>
      <c r="I66" s="25">
        <v>16</v>
      </c>
      <c r="J66" s="25" t="s">
        <v>14</v>
      </c>
      <c r="K66" s="158">
        <f t="shared" si="0"/>
        <v>0.88124999999999998</v>
      </c>
      <c r="L66" s="158"/>
      <c r="M66" s="161">
        <v>14.4</v>
      </c>
      <c r="N66" s="25">
        <v>3.1</v>
      </c>
      <c r="O66" s="25">
        <v>0.2</v>
      </c>
      <c r="P66" s="25">
        <v>0.11</v>
      </c>
      <c r="Q66" s="28">
        <v>6.8200000000000011E-2</v>
      </c>
      <c r="R66" s="25" t="s">
        <v>15</v>
      </c>
      <c r="S66" s="25" t="s">
        <v>15</v>
      </c>
      <c r="T66" s="25">
        <v>8</v>
      </c>
      <c r="U66" s="29" t="s">
        <v>17</v>
      </c>
    </row>
    <row r="67" spans="1:21" outlineLevel="1" x14ac:dyDescent="0.2">
      <c r="A67" s="21">
        <f t="shared" si="13"/>
        <v>52</v>
      </c>
      <c r="B67" s="22" t="s">
        <v>80</v>
      </c>
      <c r="C67" s="23" t="s">
        <v>132</v>
      </c>
      <c r="D67" s="24">
        <v>4607114144000</v>
      </c>
      <c r="E67" s="206">
        <v>412.95517525404716</v>
      </c>
      <c r="F67" s="25" t="s">
        <v>756</v>
      </c>
      <c r="G67" s="25">
        <v>3050</v>
      </c>
      <c r="H67" s="41" t="s">
        <v>362</v>
      </c>
      <c r="I67" s="25">
        <v>16</v>
      </c>
      <c r="J67" s="25" t="s">
        <v>14</v>
      </c>
      <c r="K67" s="158">
        <f t="shared" si="0"/>
        <v>0.88124999999999998</v>
      </c>
      <c r="L67" s="158"/>
      <c r="M67" s="161">
        <v>14.4</v>
      </c>
      <c r="N67" s="25">
        <v>3.1</v>
      </c>
      <c r="O67" s="25">
        <v>0.2</v>
      </c>
      <c r="P67" s="25">
        <v>0.11</v>
      </c>
      <c r="Q67" s="28">
        <v>6.8200000000000011E-2</v>
      </c>
      <c r="R67" s="25" t="s">
        <v>15</v>
      </c>
      <c r="S67" s="25" t="s">
        <v>15</v>
      </c>
      <c r="T67" s="25">
        <v>8</v>
      </c>
      <c r="U67" s="29" t="s">
        <v>17</v>
      </c>
    </row>
    <row r="68" spans="1:21" outlineLevel="1" x14ac:dyDescent="0.2">
      <c r="A68" s="21">
        <f t="shared" si="13"/>
        <v>53</v>
      </c>
      <c r="B68" s="22" t="s">
        <v>81</v>
      </c>
      <c r="C68" s="23" t="s">
        <v>133</v>
      </c>
      <c r="D68" s="24">
        <v>4607114143980</v>
      </c>
      <c r="E68" s="206">
        <v>412.95517525404716</v>
      </c>
      <c r="F68" s="25" t="s">
        <v>756</v>
      </c>
      <c r="G68" s="25">
        <v>3050</v>
      </c>
      <c r="H68" s="41" t="s">
        <v>362</v>
      </c>
      <c r="I68" s="25">
        <v>16</v>
      </c>
      <c r="J68" s="25" t="s">
        <v>14</v>
      </c>
      <c r="K68" s="158">
        <f t="shared" ref="K68:K128" si="14">(M68-0.3)/I68</f>
        <v>0.88124999999999998</v>
      </c>
      <c r="L68" s="158"/>
      <c r="M68" s="161">
        <v>14.4</v>
      </c>
      <c r="N68" s="25">
        <v>3.1</v>
      </c>
      <c r="O68" s="25">
        <v>0.2</v>
      </c>
      <c r="P68" s="25">
        <v>0.11</v>
      </c>
      <c r="Q68" s="28">
        <v>6.8200000000000011E-2</v>
      </c>
      <c r="R68" s="25" t="s">
        <v>15</v>
      </c>
      <c r="S68" s="25" t="s">
        <v>15</v>
      </c>
      <c r="T68" s="25">
        <v>8</v>
      </c>
      <c r="U68" s="29" t="s">
        <v>17</v>
      </c>
    </row>
    <row r="69" spans="1:21" outlineLevel="1" x14ac:dyDescent="0.2">
      <c r="A69" s="21">
        <f t="shared" si="13"/>
        <v>54</v>
      </c>
      <c r="B69" s="22" t="s">
        <v>82</v>
      </c>
      <c r="C69" s="23" t="s">
        <v>134</v>
      </c>
      <c r="D69" s="24">
        <v>4607114144048</v>
      </c>
      <c r="E69" s="206">
        <v>412.95517525404716</v>
      </c>
      <c r="F69" s="25" t="s">
        <v>756</v>
      </c>
      <c r="G69" s="25">
        <v>3050</v>
      </c>
      <c r="H69" s="41" t="s">
        <v>362</v>
      </c>
      <c r="I69" s="25">
        <v>16</v>
      </c>
      <c r="J69" s="25" t="s">
        <v>14</v>
      </c>
      <c r="K69" s="158">
        <f t="shared" si="14"/>
        <v>0.88124999999999998</v>
      </c>
      <c r="L69" s="158"/>
      <c r="M69" s="161">
        <v>14.4</v>
      </c>
      <c r="N69" s="25">
        <v>3.1</v>
      </c>
      <c r="O69" s="25">
        <v>0.2</v>
      </c>
      <c r="P69" s="25">
        <v>0.11</v>
      </c>
      <c r="Q69" s="28">
        <v>6.8200000000000011E-2</v>
      </c>
      <c r="R69" s="25" t="s">
        <v>15</v>
      </c>
      <c r="S69" s="25" t="s">
        <v>15</v>
      </c>
      <c r="T69" s="25">
        <v>8</v>
      </c>
      <c r="U69" s="29" t="s">
        <v>17</v>
      </c>
    </row>
    <row r="70" spans="1:21" outlineLevel="1" x14ac:dyDescent="0.2">
      <c r="A70" s="21">
        <v>55</v>
      </c>
      <c r="B70" s="22" t="s">
        <v>83</v>
      </c>
      <c r="C70" s="23" t="s">
        <v>135</v>
      </c>
      <c r="D70" s="24">
        <v>4650060833849</v>
      </c>
      <c r="E70" s="206">
        <v>412.95517525404716</v>
      </c>
      <c r="F70" s="25" t="s">
        <v>756</v>
      </c>
      <c r="G70" s="25">
        <v>3050</v>
      </c>
      <c r="H70" s="41" t="s">
        <v>362</v>
      </c>
      <c r="I70" s="25">
        <v>16</v>
      </c>
      <c r="J70" s="25" t="s">
        <v>14</v>
      </c>
      <c r="K70" s="158">
        <f t="shared" si="14"/>
        <v>0.88124999999999998</v>
      </c>
      <c r="L70" s="158"/>
      <c r="M70" s="161">
        <v>14.4</v>
      </c>
      <c r="N70" s="25">
        <v>3.1</v>
      </c>
      <c r="O70" s="25">
        <v>0.2</v>
      </c>
      <c r="P70" s="25">
        <v>0.11</v>
      </c>
      <c r="Q70" s="28">
        <v>6.8200000000000011E-2</v>
      </c>
      <c r="R70" s="25" t="s">
        <v>15</v>
      </c>
      <c r="S70" s="25" t="s">
        <v>15</v>
      </c>
      <c r="T70" s="25">
        <v>8</v>
      </c>
      <c r="U70" s="29" t="s">
        <v>17</v>
      </c>
    </row>
    <row r="71" spans="1:21" outlineLevel="1" x14ac:dyDescent="0.2">
      <c r="A71" s="21">
        <v>56</v>
      </c>
      <c r="B71" s="22" t="s">
        <v>84</v>
      </c>
      <c r="C71" s="23" t="s">
        <v>136</v>
      </c>
      <c r="D71" s="24">
        <v>4607114143928</v>
      </c>
      <c r="E71" s="206">
        <v>412.95517525404716</v>
      </c>
      <c r="F71" s="25" t="s">
        <v>756</v>
      </c>
      <c r="G71" s="25">
        <v>3050</v>
      </c>
      <c r="H71" s="41" t="s">
        <v>362</v>
      </c>
      <c r="I71" s="25">
        <v>16</v>
      </c>
      <c r="J71" s="25" t="s">
        <v>14</v>
      </c>
      <c r="K71" s="158">
        <f t="shared" si="14"/>
        <v>0.88124999999999998</v>
      </c>
      <c r="L71" s="158"/>
      <c r="M71" s="161">
        <v>14.4</v>
      </c>
      <c r="N71" s="25">
        <v>3.1</v>
      </c>
      <c r="O71" s="25">
        <v>0.2</v>
      </c>
      <c r="P71" s="25">
        <v>0.11</v>
      </c>
      <c r="Q71" s="28">
        <v>6.8200000000000011E-2</v>
      </c>
      <c r="R71" s="25" t="s">
        <v>15</v>
      </c>
      <c r="S71" s="25" t="s">
        <v>15</v>
      </c>
      <c r="T71" s="25">
        <v>8</v>
      </c>
      <c r="U71" s="29" t="s">
        <v>17</v>
      </c>
    </row>
    <row r="72" spans="1:21" s="7" customFormat="1" ht="14.25" x14ac:dyDescent="0.2">
      <c r="A72" s="10" t="s">
        <v>703</v>
      </c>
      <c r="B72" s="11"/>
      <c r="C72" s="12"/>
      <c r="D72" s="13"/>
      <c r="E72" s="205"/>
      <c r="F72" s="13"/>
      <c r="G72" s="13"/>
      <c r="H72" s="13"/>
      <c r="I72" s="13"/>
      <c r="J72" s="13"/>
      <c r="K72" s="168"/>
      <c r="L72" s="168"/>
      <c r="M72" s="160"/>
      <c r="N72" s="13"/>
      <c r="O72" s="13"/>
      <c r="P72" s="13"/>
      <c r="Q72" s="13"/>
      <c r="R72" s="13"/>
      <c r="S72" s="13"/>
      <c r="T72" s="13"/>
      <c r="U72" s="20"/>
    </row>
    <row r="73" spans="1:21" outlineLevel="1" x14ac:dyDescent="0.2">
      <c r="A73" s="21">
        <v>57</v>
      </c>
      <c r="B73" s="22" t="s">
        <v>18</v>
      </c>
      <c r="C73" s="23" t="s">
        <v>137</v>
      </c>
      <c r="D73" s="24">
        <v>4680296029235</v>
      </c>
      <c r="E73" s="206">
        <v>497.03370889589428</v>
      </c>
      <c r="F73" s="25" t="s">
        <v>756</v>
      </c>
      <c r="G73" s="25">
        <v>3050</v>
      </c>
      <c r="H73" s="41" t="s">
        <v>362</v>
      </c>
      <c r="I73" s="25">
        <v>16</v>
      </c>
      <c r="J73" s="25" t="s">
        <v>14</v>
      </c>
      <c r="K73" s="158">
        <f t="shared" si="14"/>
        <v>0.88124999999999998</v>
      </c>
      <c r="L73" s="158"/>
      <c r="M73" s="161">
        <v>14.4</v>
      </c>
      <c r="N73" s="25">
        <v>3.1</v>
      </c>
      <c r="O73" s="25">
        <v>0.2</v>
      </c>
      <c r="P73" s="25">
        <v>0.11</v>
      </c>
      <c r="Q73" s="28">
        <v>6.8200000000000011E-2</v>
      </c>
      <c r="R73" s="25" t="s">
        <v>15</v>
      </c>
      <c r="S73" s="25" t="s">
        <v>15</v>
      </c>
      <c r="T73" s="25">
        <v>8</v>
      </c>
      <c r="U73" s="29" t="s">
        <v>17</v>
      </c>
    </row>
    <row r="74" spans="1:21" outlineLevel="1" x14ac:dyDescent="0.2">
      <c r="A74" s="21">
        <f t="shared" ref="A74:A75" si="15">A73+1</f>
        <v>58</v>
      </c>
      <c r="B74" s="22" t="s">
        <v>19</v>
      </c>
      <c r="C74" s="23" t="s">
        <v>138</v>
      </c>
      <c r="D74" s="24">
        <v>4680296029181</v>
      </c>
      <c r="E74" s="206">
        <v>509.8642696594207</v>
      </c>
      <c r="F74" s="25" t="s">
        <v>756</v>
      </c>
      <c r="G74" s="25">
        <v>3050</v>
      </c>
      <c r="H74" s="41" t="s">
        <v>362</v>
      </c>
      <c r="I74" s="25">
        <v>16</v>
      </c>
      <c r="J74" s="25" t="s">
        <v>14</v>
      </c>
      <c r="K74" s="158">
        <f t="shared" si="14"/>
        <v>0.88124999999999998</v>
      </c>
      <c r="L74" s="158"/>
      <c r="M74" s="161">
        <v>14.4</v>
      </c>
      <c r="N74" s="25">
        <v>3.1</v>
      </c>
      <c r="O74" s="25">
        <v>0.2</v>
      </c>
      <c r="P74" s="25">
        <v>0.11</v>
      </c>
      <c r="Q74" s="28">
        <v>6.8200000000000011E-2</v>
      </c>
      <c r="R74" s="25" t="s">
        <v>15</v>
      </c>
      <c r="S74" s="25" t="s">
        <v>15</v>
      </c>
      <c r="T74" s="25">
        <v>8</v>
      </c>
      <c r="U74" s="29" t="s">
        <v>17</v>
      </c>
    </row>
    <row r="75" spans="1:21" outlineLevel="1" x14ac:dyDescent="0.2">
      <c r="A75" s="21">
        <f t="shared" si="15"/>
        <v>59</v>
      </c>
      <c r="B75" s="22" t="s">
        <v>20</v>
      </c>
      <c r="C75" s="23" t="s">
        <v>139</v>
      </c>
      <c r="D75" s="24">
        <v>4680296029228</v>
      </c>
      <c r="E75" s="206">
        <v>497.03370889589428</v>
      </c>
      <c r="F75" s="25" t="s">
        <v>756</v>
      </c>
      <c r="G75" s="25">
        <v>3050</v>
      </c>
      <c r="H75" s="41" t="s">
        <v>362</v>
      </c>
      <c r="I75" s="25">
        <v>16</v>
      </c>
      <c r="J75" s="25" t="s">
        <v>14</v>
      </c>
      <c r="K75" s="158">
        <f t="shared" si="14"/>
        <v>0.88124999999999998</v>
      </c>
      <c r="L75" s="158"/>
      <c r="M75" s="161">
        <v>14.4</v>
      </c>
      <c r="N75" s="25">
        <v>3.1</v>
      </c>
      <c r="O75" s="25">
        <v>0.2</v>
      </c>
      <c r="P75" s="25">
        <v>0.11</v>
      </c>
      <c r="Q75" s="28">
        <v>6.8200000000000011E-2</v>
      </c>
      <c r="R75" s="25" t="s">
        <v>15</v>
      </c>
      <c r="S75" s="25" t="s">
        <v>15</v>
      </c>
      <c r="T75" s="25">
        <v>8</v>
      </c>
      <c r="U75" s="29" t="s">
        <v>17</v>
      </c>
    </row>
    <row r="76" spans="1:21" s="7" customFormat="1" ht="14.25" x14ac:dyDescent="0.2">
      <c r="A76" s="10" t="s">
        <v>710</v>
      </c>
      <c r="B76" s="11"/>
      <c r="C76" s="12"/>
      <c r="D76" s="13"/>
      <c r="E76" s="205"/>
      <c r="F76" s="13"/>
      <c r="G76" s="13"/>
      <c r="H76" s="13"/>
      <c r="I76" s="13"/>
      <c r="J76" s="13"/>
      <c r="K76" s="168"/>
      <c r="L76" s="168"/>
      <c r="M76" s="160"/>
      <c r="N76" s="13"/>
      <c r="O76" s="13"/>
      <c r="P76" s="13"/>
      <c r="Q76" s="13"/>
      <c r="R76" s="13"/>
      <c r="S76" s="13"/>
      <c r="T76" s="13"/>
      <c r="U76" s="20"/>
    </row>
    <row r="77" spans="1:21" outlineLevel="1" x14ac:dyDescent="0.2">
      <c r="A77" s="21">
        <v>60</v>
      </c>
      <c r="B77" s="22" t="s">
        <v>21</v>
      </c>
      <c r="C77" s="23" t="s">
        <v>140</v>
      </c>
      <c r="D77" s="24">
        <v>4680296019045</v>
      </c>
      <c r="E77" s="206">
        <v>412.84496137500008</v>
      </c>
      <c r="F77" s="25" t="s">
        <v>756</v>
      </c>
      <c r="G77" s="25">
        <v>3050</v>
      </c>
      <c r="H77" s="41" t="s">
        <v>362</v>
      </c>
      <c r="I77" s="25">
        <v>16</v>
      </c>
      <c r="J77" s="25" t="s">
        <v>14</v>
      </c>
      <c r="K77" s="158">
        <f t="shared" si="14"/>
        <v>0.88124999999999998</v>
      </c>
      <c r="L77" s="158"/>
      <c r="M77" s="161">
        <v>14.4</v>
      </c>
      <c r="N77" s="25">
        <v>3.1</v>
      </c>
      <c r="O77" s="25">
        <v>0.2</v>
      </c>
      <c r="P77" s="25">
        <v>0.11</v>
      </c>
      <c r="Q77" s="28">
        <v>6.8200000000000011E-2</v>
      </c>
      <c r="R77" s="25" t="s">
        <v>15</v>
      </c>
      <c r="S77" s="25" t="s">
        <v>15</v>
      </c>
      <c r="T77" s="25">
        <v>8</v>
      </c>
      <c r="U77" s="29" t="s">
        <v>17</v>
      </c>
    </row>
    <row r="78" spans="1:21" outlineLevel="1" x14ac:dyDescent="0.2">
      <c r="A78" s="21">
        <v>61</v>
      </c>
      <c r="B78" s="22" t="s">
        <v>22</v>
      </c>
      <c r="C78" s="23" t="s">
        <v>141</v>
      </c>
      <c r="D78" s="24">
        <v>4680296019083</v>
      </c>
      <c r="E78" s="206">
        <v>412.84496137500008</v>
      </c>
      <c r="F78" s="25" t="s">
        <v>756</v>
      </c>
      <c r="G78" s="25">
        <v>3050</v>
      </c>
      <c r="H78" s="41" t="s">
        <v>362</v>
      </c>
      <c r="I78" s="25">
        <v>16</v>
      </c>
      <c r="J78" s="25" t="s">
        <v>14</v>
      </c>
      <c r="K78" s="158">
        <f t="shared" si="14"/>
        <v>0.88124999999999998</v>
      </c>
      <c r="L78" s="158"/>
      <c r="M78" s="161">
        <v>14.4</v>
      </c>
      <c r="N78" s="25">
        <v>3.1</v>
      </c>
      <c r="O78" s="25">
        <v>0.2</v>
      </c>
      <c r="P78" s="25">
        <v>0.11</v>
      </c>
      <c r="Q78" s="28">
        <v>6.8200000000000011E-2</v>
      </c>
      <c r="R78" s="25" t="s">
        <v>15</v>
      </c>
      <c r="S78" s="25" t="s">
        <v>15</v>
      </c>
      <c r="T78" s="25">
        <v>8</v>
      </c>
      <c r="U78" s="29" t="s">
        <v>17</v>
      </c>
    </row>
    <row r="79" spans="1:21" outlineLevel="1" x14ac:dyDescent="0.2">
      <c r="A79" s="21">
        <f t="shared" ref="A79:A88" si="16">A78+1</f>
        <v>62</v>
      </c>
      <c r="B79" s="22" t="s">
        <v>23</v>
      </c>
      <c r="C79" s="23" t="s">
        <v>142</v>
      </c>
      <c r="D79" s="24">
        <v>4680296019076</v>
      </c>
      <c r="E79" s="206">
        <v>412.84496137500008</v>
      </c>
      <c r="F79" s="25" t="s">
        <v>756</v>
      </c>
      <c r="G79" s="25">
        <v>3050</v>
      </c>
      <c r="H79" s="41" t="s">
        <v>362</v>
      </c>
      <c r="I79" s="25">
        <v>16</v>
      </c>
      <c r="J79" s="25" t="s">
        <v>14</v>
      </c>
      <c r="K79" s="158">
        <f t="shared" si="14"/>
        <v>0.88124999999999998</v>
      </c>
      <c r="L79" s="158"/>
      <c r="M79" s="161">
        <v>14.4</v>
      </c>
      <c r="N79" s="25">
        <v>3.1</v>
      </c>
      <c r="O79" s="25">
        <v>0.2</v>
      </c>
      <c r="P79" s="25">
        <v>0.11</v>
      </c>
      <c r="Q79" s="28">
        <v>6.8200000000000011E-2</v>
      </c>
      <c r="R79" s="25" t="s">
        <v>15</v>
      </c>
      <c r="S79" s="25" t="s">
        <v>15</v>
      </c>
      <c r="T79" s="25">
        <v>8</v>
      </c>
      <c r="U79" s="29" t="s">
        <v>17</v>
      </c>
    </row>
    <row r="80" spans="1:21" outlineLevel="1" x14ac:dyDescent="0.2">
      <c r="A80" s="21">
        <f t="shared" si="16"/>
        <v>63</v>
      </c>
      <c r="B80" s="22" t="s">
        <v>24</v>
      </c>
      <c r="C80" s="23" t="s">
        <v>143</v>
      </c>
      <c r="D80" s="24">
        <v>4680296019038</v>
      </c>
      <c r="E80" s="206">
        <v>412.84496137500008</v>
      </c>
      <c r="F80" s="25" t="s">
        <v>756</v>
      </c>
      <c r="G80" s="25">
        <v>3050</v>
      </c>
      <c r="H80" s="41" t="s">
        <v>362</v>
      </c>
      <c r="I80" s="25">
        <v>16</v>
      </c>
      <c r="J80" s="25" t="s">
        <v>14</v>
      </c>
      <c r="K80" s="158">
        <f t="shared" si="14"/>
        <v>0.88124999999999998</v>
      </c>
      <c r="L80" s="158"/>
      <c r="M80" s="161">
        <v>14.4</v>
      </c>
      <c r="N80" s="25">
        <v>3.1</v>
      </c>
      <c r="O80" s="25">
        <v>0.2</v>
      </c>
      <c r="P80" s="25">
        <v>0.11</v>
      </c>
      <c r="Q80" s="28">
        <v>6.8200000000000011E-2</v>
      </c>
      <c r="R80" s="25" t="s">
        <v>15</v>
      </c>
      <c r="S80" s="25" t="s">
        <v>15</v>
      </c>
      <c r="T80" s="25">
        <v>8</v>
      </c>
      <c r="U80" s="29" t="s">
        <v>17</v>
      </c>
    </row>
    <row r="81" spans="1:21" outlineLevel="1" x14ac:dyDescent="0.2">
      <c r="A81" s="21">
        <f t="shared" si="16"/>
        <v>64</v>
      </c>
      <c r="B81" s="22" t="s">
        <v>25</v>
      </c>
      <c r="C81" s="23" t="s">
        <v>144</v>
      </c>
      <c r="D81" s="24">
        <v>4680296019007</v>
      </c>
      <c r="E81" s="206">
        <v>412.84496137500008</v>
      </c>
      <c r="F81" s="25" t="s">
        <v>756</v>
      </c>
      <c r="G81" s="25">
        <v>3050</v>
      </c>
      <c r="H81" s="41" t="s">
        <v>362</v>
      </c>
      <c r="I81" s="25">
        <v>16</v>
      </c>
      <c r="J81" s="25" t="s">
        <v>14</v>
      </c>
      <c r="K81" s="158">
        <f t="shared" si="14"/>
        <v>0.88124999999999998</v>
      </c>
      <c r="L81" s="158"/>
      <c r="M81" s="161">
        <v>14.4</v>
      </c>
      <c r="N81" s="25">
        <v>3.1</v>
      </c>
      <c r="O81" s="25">
        <v>0.2</v>
      </c>
      <c r="P81" s="25">
        <v>0.11</v>
      </c>
      <c r="Q81" s="28">
        <v>6.8200000000000011E-2</v>
      </c>
      <c r="R81" s="25" t="s">
        <v>15</v>
      </c>
      <c r="S81" s="25" t="s">
        <v>15</v>
      </c>
      <c r="T81" s="25">
        <v>8</v>
      </c>
      <c r="U81" s="29" t="s">
        <v>17</v>
      </c>
    </row>
    <row r="82" spans="1:21" outlineLevel="1" x14ac:dyDescent="0.2">
      <c r="A82" s="21">
        <f t="shared" si="16"/>
        <v>65</v>
      </c>
      <c r="B82" s="22" t="s">
        <v>26</v>
      </c>
      <c r="C82" s="23" t="s">
        <v>145</v>
      </c>
      <c r="D82" s="24">
        <v>4680296019021</v>
      </c>
      <c r="E82" s="206">
        <v>412.84496137500008</v>
      </c>
      <c r="F82" s="25" t="s">
        <v>756</v>
      </c>
      <c r="G82" s="25">
        <v>3050</v>
      </c>
      <c r="H82" s="41" t="s">
        <v>362</v>
      </c>
      <c r="I82" s="25">
        <v>16</v>
      </c>
      <c r="J82" s="25" t="s">
        <v>14</v>
      </c>
      <c r="K82" s="158">
        <f t="shared" si="14"/>
        <v>0.88124999999999998</v>
      </c>
      <c r="L82" s="158"/>
      <c r="M82" s="161">
        <v>14.4</v>
      </c>
      <c r="N82" s="25">
        <v>3.1</v>
      </c>
      <c r="O82" s="25">
        <v>0.2</v>
      </c>
      <c r="P82" s="25">
        <v>0.11</v>
      </c>
      <c r="Q82" s="28">
        <v>6.8200000000000011E-2</v>
      </c>
      <c r="R82" s="25" t="s">
        <v>15</v>
      </c>
      <c r="S82" s="25" t="s">
        <v>15</v>
      </c>
      <c r="T82" s="25">
        <v>8</v>
      </c>
      <c r="U82" s="29" t="s">
        <v>17</v>
      </c>
    </row>
    <row r="83" spans="1:21" outlineLevel="1" x14ac:dyDescent="0.2">
      <c r="A83" s="21">
        <f t="shared" si="16"/>
        <v>66</v>
      </c>
      <c r="B83" s="22" t="s">
        <v>27</v>
      </c>
      <c r="C83" s="23" t="s">
        <v>146</v>
      </c>
      <c r="D83" s="24">
        <v>4680296019014</v>
      </c>
      <c r="E83" s="206">
        <v>412.84496137500008</v>
      </c>
      <c r="F83" s="25" t="s">
        <v>756</v>
      </c>
      <c r="G83" s="25">
        <v>3050</v>
      </c>
      <c r="H83" s="41" t="s">
        <v>362</v>
      </c>
      <c r="I83" s="25">
        <v>16</v>
      </c>
      <c r="J83" s="25" t="s">
        <v>14</v>
      </c>
      <c r="K83" s="158">
        <f t="shared" si="14"/>
        <v>0.88124999999999998</v>
      </c>
      <c r="L83" s="158"/>
      <c r="M83" s="161">
        <v>14.4</v>
      </c>
      <c r="N83" s="25">
        <v>3.1</v>
      </c>
      <c r="O83" s="25">
        <v>0.2</v>
      </c>
      <c r="P83" s="25">
        <v>0.11</v>
      </c>
      <c r="Q83" s="28">
        <v>6.8200000000000011E-2</v>
      </c>
      <c r="R83" s="25" t="s">
        <v>15</v>
      </c>
      <c r="S83" s="25" t="s">
        <v>15</v>
      </c>
      <c r="T83" s="25">
        <v>8</v>
      </c>
      <c r="U83" s="29" t="s">
        <v>17</v>
      </c>
    </row>
    <row r="84" spans="1:21" outlineLevel="1" x14ac:dyDescent="0.2">
      <c r="A84" s="21">
        <f t="shared" si="16"/>
        <v>67</v>
      </c>
      <c r="B84" s="22" t="s">
        <v>28</v>
      </c>
      <c r="C84" s="23" t="s">
        <v>147</v>
      </c>
      <c r="D84" s="24">
        <v>4680296018994</v>
      </c>
      <c r="E84" s="206">
        <v>412.84496137500008</v>
      </c>
      <c r="F84" s="25" t="s">
        <v>756</v>
      </c>
      <c r="G84" s="25">
        <v>3050</v>
      </c>
      <c r="H84" s="41" t="s">
        <v>362</v>
      </c>
      <c r="I84" s="25">
        <v>16</v>
      </c>
      <c r="J84" s="25" t="s">
        <v>14</v>
      </c>
      <c r="K84" s="158">
        <f t="shared" si="14"/>
        <v>0.88124999999999998</v>
      </c>
      <c r="L84" s="158"/>
      <c r="M84" s="161">
        <v>14.4</v>
      </c>
      <c r="N84" s="25">
        <v>3.1</v>
      </c>
      <c r="O84" s="25">
        <v>0.2</v>
      </c>
      <c r="P84" s="25">
        <v>0.11</v>
      </c>
      <c r="Q84" s="28">
        <v>6.8200000000000011E-2</v>
      </c>
      <c r="R84" s="25" t="s">
        <v>15</v>
      </c>
      <c r="S84" s="25" t="s">
        <v>15</v>
      </c>
      <c r="T84" s="25">
        <v>8</v>
      </c>
      <c r="U84" s="29" t="s">
        <v>17</v>
      </c>
    </row>
    <row r="85" spans="1:21" outlineLevel="1" x14ac:dyDescent="0.2">
      <c r="A85" s="21">
        <f t="shared" si="16"/>
        <v>68</v>
      </c>
      <c r="B85" s="22" t="s">
        <v>29</v>
      </c>
      <c r="C85" s="23" t="s">
        <v>148</v>
      </c>
      <c r="D85" s="24">
        <v>4680296019069</v>
      </c>
      <c r="E85" s="206">
        <v>412.84496137500008</v>
      </c>
      <c r="F85" s="25" t="s">
        <v>756</v>
      </c>
      <c r="G85" s="25">
        <v>3050</v>
      </c>
      <c r="H85" s="41" t="s">
        <v>362</v>
      </c>
      <c r="I85" s="25">
        <v>16</v>
      </c>
      <c r="J85" s="25" t="s">
        <v>14</v>
      </c>
      <c r="K85" s="158">
        <f t="shared" si="14"/>
        <v>0.88124999999999998</v>
      </c>
      <c r="L85" s="158"/>
      <c r="M85" s="161">
        <v>14.4</v>
      </c>
      <c r="N85" s="25">
        <v>3.1</v>
      </c>
      <c r="O85" s="25">
        <v>0.2</v>
      </c>
      <c r="P85" s="25">
        <v>0.11</v>
      </c>
      <c r="Q85" s="28">
        <v>6.8200000000000011E-2</v>
      </c>
      <c r="R85" s="25" t="s">
        <v>15</v>
      </c>
      <c r="S85" s="25" t="s">
        <v>15</v>
      </c>
      <c r="T85" s="25">
        <v>8</v>
      </c>
      <c r="U85" s="29" t="s">
        <v>17</v>
      </c>
    </row>
    <row r="86" spans="1:21" outlineLevel="1" x14ac:dyDescent="0.2">
      <c r="A86" s="21">
        <f t="shared" si="16"/>
        <v>69</v>
      </c>
      <c r="B86" s="22" t="s">
        <v>30</v>
      </c>
      <c r="C86" s="23" t="s">
        <v>149</v>
      </c>
      <c r="D86" s="24">
        <v>4680296018987</v>
      </c>
      <c r="E86" s="206">
        <v>412.84496137500008</v>
      </c>
      <c r="F86" s="25" t="s">
        <v>756</v>
      </c>
      <c r="G86" s="25">
        <v>3050</v>
      </c>
      <c r="H86" s="41" t="s">
        <v>362</v>
      </c>
      <c r="I86" s="25">
        <v>16</v>
      </c>
      <c r="J86" s="25" t="s">
        <v>14</v>
      </c>
      <c r="K86" s="158">
        <f t="shared" si="14"/>
        <v>0.88124999999999998</v>
      </c>
      <c r="L86" s="158"/>
      <c r="M86" s="161">
        <v>14.4</v>
      </c>
      <c r="N86" s="25">
        <v>3.1</v>
      </c>
      <c r="O86" s="25">
        <v>0.2</v>
      </c>
      <c r="P86" s="25">
        <v>0.11</v>
      </c>
      <c r="Q86" s="28">
        <v>6.8200000000000011E-2</v>
      </c>
      <c r="R86" s="25" t="s">
        <v>15</v>
      </c>
      <c r="S86" s="25" t="s">
        <v>15</v>
      </c>
      <c r="T86" s="25">
        <v>8</v>
      </c>
      <c r="U86" s="29" t="s">
        <v>17</v>
      </c>
    </row>
    <row r="87" spans="1:21" outlineLevel="1" x14ac:dyDescent="0.2">
      <c r="A87" s="21">
        <f t="shared" si="16"/>
        <v>70</v>
      </c>
      <c r="B87" s="22" t="s">
        <v>31</v>
      </c>
      <c r="C87" s="23" t="s">
        <v>150</v>
      </c>
      <c r="D87" s="24">
        <v>4680296019090</v>
      </c>
      <c r="E87" s="206">
        <v>412.84496137500008</v>
      </c>
      <c r="F87" s="25" t="s">
        <v>756</v>
      </c>
      <c r="G87" s="25">
        <v>3050</v>
      </c>
      <c r="H87" s="41" t="s">
        <v>362</v>
      </c>
      <c r="I87" s="25">
        <v>16</v>
      </c>
      <c r="J87" s="25" t="s">
        <v>14</v>
      </c>
      <c r="K87" s="158">
        <f t="shared" si="14"/>
        <v>0.88124999999999998</v>
      </c>
      <c r="L87" s="158"/>
      <c r="M87" s="161">
        <v>14.4</v>
      </c>
      <c r="N87" s="25">
        <v>3.1</v>
      </c>
      <c r="O87" s="25">
        <v>0.2</v>
      </c>
      <c r="P87" s="25">
        <v>0.11</v>
      </c>
      <c r="Q87" s="28">
        <v>6.8200000000000011E-2</v>
      </c>
      <c r="R87" s="25" t="s">
        <v>15</v>
      </c>
      <c r="S87" s="25" t="s">
        <v>15</v>
      </c>
      <c r="T87" s="25">
        <v>8</v>
      </c>
      <c r="U87" s="29" t="s">
        <v>17</v>
      </c>
    </row>
    <row r="88" spans="1:21" outlineLevel="1" x14ac:dyDescent="0.2">
      <c r="A88" s="21">
        <f t="shared" si="16"/>
        <v>71</v>
      </c>
      <c r="B88" s="22" t="s">
        <v>32</v>
      </c>
      <c r="C88" s="23" t="s">
        <v>151</v>
      </c>
      <c r="D88" s="24">
        <v>4680296019052</v>
      </c>
      <c r="E88" s="206">
        <v>412.84496137500008</v>
      </c>
      <c r="F88" s="25" t="s">
        <v>756</v>
      </c>
      <c r="G88" s="25">
        <v>3050</v>
      </c>
      <c r="H88" s="41" t="s">
        <v>362</v>
      </c>
      <c r="I88" s="25">
        <v>16</v>
      </c>
      <c r="J88" s="25" t="s">
        <v>14</v>
      </c>
      <c r="K88" s="158">
        <f t="shared" si="14"/>
        <v>0.88124999999999998</v>
      </c>
      <c r="L88" s="158"/>
      <c r="M88" s="161">
        <v>14.4</v>
      </c>
      <c r="N88" s="25">
        <v>3.1</v>
      </c>
      <c r="O88" s="25">
        <v>0.2</v>
      </c>
      <c r="P88" s="25">
        <v>0.11</v>
      </c>
      <c r="Q88" s="28">
        <v>6.8200000000000011E-2</v>
      </c>
      <c r="R88" s="25" t="s">
        <v>15</v>
      </c>
      <c r="S88" s="25" t="s">
        <v>15</v>
      </c>
      <c r="T88" s="25">
        <v>8</v>
      </c>
      <c r="U88" s="29" t="s">
        <v>17</v>
      </c>
    </row>
    <row r="89" spans="1:21" s="7" customFormat="1" ht="14.25" x14ac:dyDescent="0.2">
      <c r="A89" s="10" t="s">
        <v>704</v>
      </c>
      <c r="B89" s="11"/>
      <c r="C89" s="12"/>
      <c r="D89" s="13"/>
      <c r="E89" s="205"/>
      <c r="F89" s="13"/>
      <c r="G89" s="13"/>
      <c r="H89" s="13"/>
      <c r="I89" s="13"/>
      <c r="J89" s="13"/>
      <c r="K89" s="168"/>
      <c r="L89" s="168"/>
      <c r="M89" s="160"/>
      <c r="N89" s="13"/>
      <c r="O89" s="13"/>
      <c r="P89" s="13"/>
      <c r="Q89" s="13"/>
      <c r="R89" s="13"/>
      <c r="S89" s="13"/>
      <c r="T89" s="13"/>
      <c r="U89" s="20"/>
    </row>
    <row r="90" spans="1:21" outlineLevel="1" x14ac:dyDescent="0.2">
      <c r="A90" s="21">
        <v>72</v>
      </c>
      <c r="B90" s="34" t="s">
        <v>598</v>
      </c>
      <c r="C90" s="35" t="s">
        <v>599</v>
      </c>
      <c r="D90" s="36">
        <v>4680296033089</v>
      </c>
      <c r="E90" s="210" t="s">
        <v>682</v>
      </c>
      <c r="F90" s="25" t="s">
        <v>756</v>
      </c>
      <c r="G90" s="25">
        <v>3050</v>
      </c>
      <c r="H90" s="41" t="s">
        <v>362</v>
      </c>
      <c r="I90" s="25">
        <v>16</v>
      </c>
      <c r="J90" s="25" t="s">
        <v>14</v>
      </c>
      <c r="K90" s="158">
        <f t="shared" si="14"/>
        <v>0.88124999999999998</v>
      </c>
      <c r="L90" s="158"/>
      <c r="M90" s="161">
        <v>14.4</v>
      </c>
      <c r="N90" s="25">
        <v>3.1</v>
      </c>
      <c r="O90" s="25">
        <v>0.2</v>
      </c>
      <c r="P90" s="25">
        <v>0.11</v>
      </c>
      <c r="Q90" s="28">
        <v>6.8200000000000011E-2</v>
      </c>
      <c r="R90" s="25" t="s">
        <v>15</v>
      </c>
      <c r="S90" s="25" t="s">
        <v>15</v>
      </c>
      <c r="T90" s="25">
        <v>8</v>
      </c>
      <c r="U90" s="29" t="s">
        <v>17</v>
      </c>
    </row>
    <row r="91" spans="1:21" outlineLevel="1" x14ac:dyDescent="0.2">
      <c r="A91" s="21">
        <f t="shared" ref="A91:A92" si="17">A90+1</f>
        <v>73</v>
      </c>
      <c r="B91" s="34" t="s">
        <v>600</v>
      </c>
      <c r="C91" s="35" t="s">
        <v>601</v>
      </c>
      <c r="D91" s="36">
        <v>4680296033072</v>
      </c>
      <c r="E91" s="210" t="s">
        <v>682</v>
      </c>
      <c r="F91" s="25" t="s">
        <v>756</v>
      </c>
      <c r="G91" s="25">
        <v>3050</v>
      </c>
      <c r="H91" s="41" t="s">
        <v>362</v>
      </c>
      <c r="I91" s="25">
        <v>16</v>
      </c>
      <c r="J91" s="25" t="s">
        <v>14</v>
      </c>
      <c r="K91" s="158">
        <f t="shared" si="14"/>
        <v>0.88124999999999998</v>
      </c>
      <c r="L91" s="158"/>
      <c r="M91" s="161">
        <v>14.4</v>
      </c>
      <c r="N91" s="25">
        <v>3.1</v>
      </c>
      <c r="O91" s="25">
        <v>0.2</v>
      </c>
      <c r="P91" s="25">
        <v>0.11</v>
      </c>
      <c r="Q91" s="28">
        <v>6.8200000000000011E-2</v>
      </c>
      <c r="R91" s="25" t="s">
        <v>15</v>
      </c>
      <c r="S91" s="25" t="s">
        <v>15</v>
      </c>
      <c r="T91" s="25">
        <v>8</v>
      </c>
      <c r="U91" s="29" t="s">
        <v>17</v>
      </c>
    </row>
    <row r="92" spans="1:21" outlineLevel="1" x14ac:dyDescent="0.2">
      <c r="A92" s="21">
        <f t="shared" si="17"/>
        <v>74</v>
      </c>
      <c r="B92" s="34" t="s">
        <v>602</v>
      </c>
      <c r="C92" s="35" t="s">
        <v>603</v>
      </c>
      <c r="D92" s="36">
        <v>4680296033218</v>
      </c>
      <c r="E92" s="210" t="s">
        <v>682</v>
      </c>
      <c r="F92" s="25" t="s">
        <v>756</v>
      </c>
      <c r="G92" s="25">
        <v>3050</v>
      </c>
      <c r="H92" s="41" t="s">
        <v>362</v>
      </c>
      <c r="I92" s="25">
        <v>16</v>
      </c>
      <c r="J92" s="25" t="s">
        <v>14</v>
      </c>
      <c r="K92" s="158">
        <f t="shared" si="14"/>
        <v>0.88124999999999998</v>
      </c>
      <c r="L92" s="158"/>
      <c r="M92" s="161">
        <v>14.4</v>
      </c>
      <c r="N92" s="25">
        <v>3.1</v>
      </c>
      <c r="O92" s="25">
        <v>0.2</v>
      </c>
      <c r="P92" s="25">
        <v>0.11</v>
      </c>
      <c r="Q92" s="28">
        <v>6.8200000000000011E-2</v>
      </c>
      <c r="R92" s="25" t="s">
        <v>15</v>
      </c>
      <c r="S92" s="25" t="s">
        <v>15</v>
      </c>
      <c r="T92" s="25">
        <v>8</v>
      </c>
      <c r="U92" s="29" t="s">
        <v>17</v>
      </c>
    </row>
    <row r="93" spans="1:21" s="8" customFormat="1" ht="14.25" x14ac:dyDescent="0.2">
      <c r="A93" s="56" t="s">
        <v>711</v>
      </c>
      <c r="B93" s="57"/>
      <c r="C93" s="58"/>
      <c r="D93" s="59"/>
      <c r="E93" s="209"/>
      <c r="F93" s="59"/>
      <c r="G93" s="59"/>
      <c r="H93" s="59"/>
      <c r="I93" s="59"/>
      <c r="J93" s="59"/>
      <c r="K93" s="172"/>
      <c r="L93" s="172"/>
      <c r="M93" s="163"/>
      <c r="N93" s="59"/>
      <c r="O93" s="59"/>
      <c r="P93" s="59"/>
      <c r="Q93" s="59"/>
      <c r="R93" s="59"/>
      <c r="S93" s="59"/>
      <c r="T93" s="59"/>
      <c r="U93" s="61"/>
    </row>
    <row r="94" spans="1:21" s="7" customFormat="1" ht="14.25" x14ac:dyDescent="0.2">
      <c r="A94" s="10" t="s">
        <v>702</v>
      </c>
      <c r="B94" s="11"/>
      <c r="C94" s="12"/>
      <c r="D94" s="13"/>
      <c r="E94" s="205"/>
      <c r="F94" s="13"/>
      <c r="G94" s="13"/>
      <c r="H94" s="13"/>
      <c r="I94" s="13"/>
      <c r="J94" s="13"/>
      <c r="K94" s="168"/>
      <c r="L94" s="168"/>
      <c r="M94" s="160"/>
      <c r="N94" s="13"/>
      <c r="O94" s="13"/>
      <c r="P94" s="13"/>
      <c r="Q94" s="13"/>
      <c r="R94" s="13"/>
      <c r="S94" s="13"/>
      <c r="T94" s="13"/>
      <c r="U94" s="20"/>
    </row>
    <row r="95" spans="1:21" outlineLevel="1" x14ac:dyDescent="0.2">
      <c r="A95" s="21">
        <v>75</v>
      </c>
      <c r="B95" s="22" t="s">
        <v>87</v>
      </c>
      <c r="C95" s="23" t="s">
        <v>168</v>
      </c>
      <c r="D95" s="24">
        <v>4607114144581</v>
      </c>
      <c r="E95" s="206">
        <v>414.3468190680901</v>
      </c>
      <c r="F95" s="25" t="s">
        <v>756</v>
      </c>
      <c r="G95" s="25">
        <v>3050</v>
      </c>
      <c r="H95" s="41" t="s">
        <v>362</v>
      </c>
      <c r="I95" s="25">
        <v>10</v>
      </c>
      <c r="J95" s="25" t="s">
        <v>14</v>
      </c>
      <c r="K95" s="158">
        <f t="shared" si="14"/>
        <v>0.75</v>
      </c>
      <c r="L95" s="158"/>
      <c r="M95" s="161">
        <v>7.8</v>
      </c>
      <c r="N95" s="25">
        <v>3.1</v>
      </c>
      <c r="O95" s="27">
        <v>0.15</v>
      </c>
      <c r="P95" s="27">
        <v>0.1</v>
      </c>
      <c r="Q95" s="28">
        <v>4.65E-2</v>
      </c>
      <c r="R95" s="25" t="s">
        <v>15</v>
      </c>
      <c r="S95" s="25" t="s">
        <v>15</v>
      </c>
      <c r="T95" s="25">
        <v>8</v>
      </c>
      <c r="U95" s="29" t="s">
        <v>17</v>
      </c>
    </row>
    <row r="96" spans="1:21" outlineLevel="1" x14ac:dyDescent="0.2">
      <c r="A96" s="21">
        <f t="shared" ref="A96:A104" si="18">A95+1</f>
        <v>76</v>
      </c>
      <c r="B96" s="22" t="s">
        <v>88</v>
      </c>
      <c r="C96" s="23" t="s">
        <v>169</v>
      </c>
      <c r="D96" s="24">
        <v>4607114144529</v>
      </c>
      <c r="E96" s="206">
        <v>414.3468190680901</v>
      </c>
      <c r="F96" s="25" t="s">
        <v>756</v>
      </c>
      <c r="G96" s="25">
        <v>3050</v>
      </c>
      <c r="H96" s="41" t="s">
        <v>362</v>
      </c>
      <c r="I96" s="25">
        <v>10</v>
      </c>
      <c r="J96" s="25" t="s">
        <v>14</v>
      </c>
      <c r="K96" s="158">
        <f t="shared" si="14"/>
        <v>0.75</v>
      </c>
      <c r="L96" s="158"/>
      <c r="M96" s="161">
        <v>7.8</v>
      </c>
      <c r="N96" s="25">
        <v>3.1</v>
      </c>
      <c r="O96" s="27">
        <v>0.15</v>
      </c>
      <c r="P96" s="27">
        <v>0.1</v>
      </c>
      <c r="Q96" s="28">
        <v>4.65E-2</v>
      </c>
      <c r="R96" s="25" t="s">
        <v>15</v>
      </c>
      <c r="S96" s="25" t="s">
        <v>15</v>
      </c>
      <c r="T96" s="25">
        <v>8</v>
      </c>
      <c r="U96" s="29" t="s">
        <v>17</v>
      </c>
    </row>
    <row r="97" spans="1:21" outlineLevel="1" x14ac:dyDescent="0.2">
      <c r="A97" s="21">
        <f t="shared" si="18"/>
        <v>77</v>
      </c>
      <c r="B97" s="22" t="s">
        <v>89</v>
      </c>
      <c r="C97" s="23" t="s">
        <v>170</v>
      </c>
      <c r="D97" s="24">
        <v>4607114144567</v>
      </c>
      <c r="E97" s="206">
        <v>414.3468190680901</v>
      </c>
      <c r="F97" s="25" t="s">
        <v>756</v>
      </c>
      <c r="G97" s="25">
        <v>3050</v>
      </c>
      <c r="H97" s="41" t="s">
        <v>362</v>
      </c>
      <c r="I97" s="25">
        <v>10</v>
      </c>
      <c r="J97" s="25" t="s">
        <v>14</v>
      </c>
      <c r="K97" s="158">
        <f t="shared" si="14"/>
        <v>0.75</v>
      </c>
      <c r="L97" s="158"/>
      <c r="M97" s="161">
        <v>7.8</v>
      </c>
      <c r="N97" s="25">
        <v>3.1</v>
      </c>
      <c r="O97" s="27">
        <v>0.15</v>
      </c>
      <c r="P97" s="27">
        <v>0.1</v>
      </c>
      <c r="Q97" s="28">
        <v>4.65E-2</v>
      </c>
      <c r="R97" s="25" t="s">
        <v>15</v>
      </c>
      <c r="S97" s="25" t="s">
        <v>15</v>
      </c>
      <c r="T97" s="25">
        <v>8</v>
      </c>
      <c r="U97" s="29" t="s">
        <v>17</v>
      </c>
    </row>
    <row r="98" spans="1:21" outlineLevel="1" x14ac:dyDescent="0.2">
      <c r="A98" s="21">
        <f t="shared" si="18"/>
        <v>78</v>
      </c>
      <c r="B98" s="22" t="s">
        <v>90</v>
      </c>
      <c r="C98" s="23" t="s">
        <v>171</v>
      </c>
      <c r="D98" s="24">
        <v>4680296011490</v>
      </c>
      <c r="E98" s="206">
        <v>414.3468190680901</v>
      </c>
      <c r="F98" s="25" t="s">
        <v>756</v>
      </c>
      <c r="G98" s="25">
        <v>3050</v>
      </c>
      <c r="H98" s="41" t="s">
        <v>362</v>
      </c>
      <c r="I98" s="25">
        <v>10</v>
      </c>
      <c r="J98" s="25" t="s">
        <v>14</v>
      </c>
      <c r="K98" s="158">
        <f t="shared" si="14"/>
        <v>0.75</v>
      </c>
      <c r="L98" s="158"/>
      <c r="M98" s="161">
        <v>7.8</v>
      </c>
      <c r="N98" s="25">
        <v>3.1</v>
      </c>
      <c r="O98" s="27">
        <v>0.15</v>
      </c>
      <c r="P98" s="27">
        <v>0.1</v>
      </c>
      <c r="Q98" s="28">
        <v>4.65E-2</v>
      </c>
      <c r="R98" s="25" t="s">
        <v>15</v>
      </c>
      <c r="S98" s="25" t="s">
        <v>15</v>
      </c>
      <c r="T98" s="25">
        <v>8</v>
      </c>
      <c r="U98" s="29" t="s">
        <v>17</v>
      </c>
    </row>
    <row r="99" spans="1:21" outlineLevel="1" x14ac:dyDescent="0.2">
      <c r="A99" s="21">
        <f t="shared" si="18"/>
        <v>79</v>
      </c>
      <c r="B99" s="22" t="s">
        <v>91</v>
      </c>
      <c r="C99" s="23" t="s">
        <v>172</v>
      </c>
      <c r="D99" s="24">
        <v>4607114146981</v>
      </c>
      <c r="E99" s="206">
        <v>414.3468190680901</v>
      </c>
      <c r="F99" s="25" t="s">
        <v>756</v>
      </c>
      <c r="G99" s="25">
        <v>3050</v>
      </c>
      <c r="H99" s="41" t="s">
        <v>362</v>
      </c>
      <c r="I99" s="25">
        <v>10</v>
      </c>
      <c r="J99" s="25" t="s">
        <v>14</v>
      </c>
      <c r="K99" s="158">
        <f t="shared" si="14"/>
        <v>0.75</v>
      </c>
      <c r="L99" s="158"/>
      <c r="M99" s="161">
        <v>7.8</v>
      </c>
      <c r="N99" s="25">
        <v>3.1</v>
      </c>
      <c r="O99" s="27">
        <v>0.15</v>
      </c>
      <c r="P99" s="27">
        <v>0.1</v>
      </c>
      <c r="Q99" s="28">
        <v>4.65E-2</v>
      </c>
      <c r="R99" s="25" t="s">
        <v>15</v>
      </c>
      <c r="S99" s="25" t="s">
        <v>15</v>
      </c>
      <c r="T99" s="25">
        <v>8</v>
      </c>
      <c r="U99" s="29" t="s">
        <v>17</v>
      </c>
    </row>
    <row r="100" spans="1:21" outlineLevel="1" x14ac:dyDescent="0.2">
      <c r="A100" s="21">
        <f t="shared" si="18"/>
        <v>80</v>
      </c>
      <c r="B100" s="22" t="s">
        <v>92</v>
      </c>
      <c r="C100" s="23" t="s">
        <v>173</v>
      </c>
      <c r="D100" s="24">
        <v>4607114144628</v>
      </c>
      <c r="E100" s="206">
        <v>414.3468190680901</v>
      </c>
      <c r="F100" s="25" t="s">
        <v>756</v>
      </c>
      <c r="G100" s="25">
        <v>3050</v>
      </c>
      <c r="H100" s="41" t="s">
        <v>362</v>
      </c>
      <c r="I100" s="25">
        <v>10</v>
      </c>
      <c r="J100" s="25" t="s">
        <v>14</v>
      </c>
      <c r="K100" s="158">
        <f t="shared" si="14"/>
        <v>0.75</v>
      </c>
      <c r="L100" s="158"/>
      <c r="M100" s="161">
        <v>7.8</v>
      </c>
      <c r="N100" s="25">
        <v>3.1</v>
      </c>
      <c r="O100" s="27">
        <v>0.15</v>
      </c>
      <c r="P100" s="27">
        <v>0.1</v>
      </c>
      <c r="Q100" s="28">
        <v>4.65E-2</v>
      </c>
      <c r="R100" s="25" t="s">
        <v>15</v>
      </c>
      <c r="S100" s="25" t="s">
        <v>15</v>
      </c>
      <c r="T100" s="25">
        <v>8</v>
      </c>
      <c r="U100" s="29" t="s">
        <v>17</v>
      </c>
    </row>
    <row r="101" spans="1:21" outlineLevel="1" x14ac:dyDescent="0.2">
      <c r="A101" s="21">
        <f t="shared" si="18"/>
        <v>81</v>
      </c>
      <c r="B101" s="22" t="s">
        <v>93</v>
      </c>
      <c r="C101" s="23" t="s">
        <v>174</v>
      </c>
      <c r="D101" s="24">
        <v>4607114144604</v>
      </c>
      <c r="E101" s="206">
        <v>414.3468190680901</v>
      </c>
      <c r="F101" s="25" t="s">
        <v>756</v>
      </c>
      <c r="G101" s="25">
        <v>3050</v>
      </c>
      <c r="H101" s="41" t="s">
        <v>362</v>
      </c>
      <c r="I101" s="25">
        <v>10</v>
      </c>
      <c r="J101" s="25" t="s">
        <v>14</v>
      </c>
      <c r="K101" s="158">
        <f t="shared" si="14"/>
        <v>0.75</v>
      </c>
      <c r="L101" s="158"/>
      <c r="M101" s="161">
        <v>7.8</v>
      </c>
      <c r="N101" s="25">
        <v>3.1</v>
      </c>
      <c r="O101" s="27">
        <v>0.15</v>
      </c>
      <c r="P101" s="27">
        <v>0.1</v>
      </c>
      <c r="Q101" s="28">
        <v>4.65E-2</v>
      </c>
      <c r="R101" s="25" t="s">
        <v>15</v>
      </c>
      <c r="S101" s="25" t="s">
        <v>15</v>
      </c>
      <c r="T101" s="25">
        <v>8</v>
      </c>
      <c r="U101" s="29" t="s">
        <v>17</v>
      </c>
    </row>
    <row r="102" spans="1:21" outlineLevel="1" x14ac:dyDescent="0.2">
      <c r="A102" s="21">
        <f t="shared" si="18"/>
        <v>82</v>
      </c>
      <c r="B102" s="22" t="s">
        <v>94</v>
      </c>
      <c r="C102" s="23" t="s">
        <v>175</v>
      </c>
      <c r="D102" s="24">
        <v>4607114144666</v>
      </c>
      <c r="E102" s="206">
        <v>414.3468190680901</v>
      </c>
      <c r="F102" s="25" t="s">
        <v>756</v>
      </c>
      <c r="G102" s="25">
        <v>3050</v>
      </c>
      <c r="H102" s="41" t="s">
        <v>362</v>
      </c>
      <c r="I102" s="25">
        <v>10</v>
      </c>
      <c r="J102" s="25" t="s">
        <v>14</v>
      </c>
      <c r="K102" s="158">
        <f t="shared" si="14"/>
        <v>0.75</v>
      </c>
      <c r="L102" s="158"/>
      <c r="M102" s="161">
        <v>7.8</v>
      </c>
      <c r="N102" s="25">
        <v>3.1</v>
      </c>
      <c r="O102" s="27">
        <v>0.15</v>
      </c>
      <c r="P102" s="27">
        <v>0.1</v>
      </c>
      <c r="Q102" s="28">
        <v>4.65E-2</v>
      </c>
      <c r="R102" s="25" t="s">
        <v>15</v>
      </c>
      <c r="S102" s="25" t="s">
        <v>15</v>
      </c>
      <c r="T102" s="25">
        <v>8</v>
      </c>
      <c r="U102" s="29" t="s">
        <v>17</v>
      </c>
    </row>
    <row r="103" spans="1:21" outlineLevel="1" x14ac:dyDescent="0.2">
      <c r="A103" s="21">
        <v>83</v>
      </c>
      <c r="B103" s="22" t="s">
        <v>48</v>
      </c>
      <c r="C103" s="23" t="s">
        <v>176</v>
      </c>
      <c r="D103" s="24">
        <v>4650060833900</v>
      </c>
      <c r="E103" s="206">
        <v>414.3468190680901</v>
      </c>
      <c r="F103" s="25" t="s">
        <v>756</v>
      </c>
      <c r="G103" s="25">
        <v>3050</v>
      </c>
      <c r="H103" s="41" t="s">
        <v>362</v>
      </c>
      <c r="I103" s="25">
        <v>10</v>
      </c>
      <c r="J103" s="25" t="s">
        <v>14</v>
      </c>
      <c r="K103" s="158">
        <f t="shared" si="14"/>
        <v>0.75</v>
      </c>
      <c r="L103" s="158"/>
      <c r="M103" s="161">
        <v>7.8</v>
      </c>
      <c r="N103" s="25">
        <v>3.1</v>
      </c>
      <c r="O103" s="27">
        <v>0.15</v>
      </c>
      <c r="P103" s="27">
        <v>0.1</v>
      </c>
      <c r="Q103" s="28">
        <v>4.65E-2</v>
      </c>
      <c r="R103" s="25" t="s">
        <v>15</v>
      </c>
      <c r="S103" s="25" t="s">
        <v>15</v>
      </c>
      <c r="T103" s="25">
        <v>8</v>
      </c>
      <c r="U103" s="29" t="s">
        <v>17</v>
      </c>
    </row>
    <row r="104" spans="1:21" outlineLevel="1" x14ac:dyDescent="0.2">
      <c r="A104" s="21">
        <f t="shared" si="18"/>
        <v>84</v>
      </c>
      <c r="B104" s="22" t="s">
        <v>95</v>
      </c>
      <c r="C104" s="23" t="s">
        <v>177</v>
      </c>
      <c r="D104" s="24">
        <v>4607114144543</v>
      </c>
      <c r="E104" s="206">
        <v>414.3468190680901</v>
      </c>
      <c r="F104" s="25" t="s">
        <v>756</v>
      </c>
      <c r="G104" s="25">
        <v>3050</v>
      </c>
      <c r="H104" s="41" t="s">
        <v>362</v>
      </c>
      <c r="I104" s="25">
        <v>10</v>
      </c>
      <c r="J104" s="25" t="s">
        <v>14</v>
      </c>
      <c r="K104" s="158">
        <f t="shared" si="14"/>
        <v>0.75</v>
      </c>
      <c r="L104" s="158"/>
      <c r="M104" s="161">
        <v>7.8</v>
      </c>
      <c r="N104" s="25">
        <v>3.1</v>
      </c>
      <c r="O104" s="27">
        <v>0.15</v>
      </c>
      <c r="P104" s="27">
        <v>0.1</v>
      </c>
      <c r="Q104" s="28">
        <v>4.65E-2</v>
      </c>
      <c r="R104" s="25" t="s">
        <v>15</v>
      </c>
      <c r="S104" s="25" t="s">
        <v>15</v>
      </c>
      <c r="T104" s="25">
        <v>8</v>
      </c>
      <c r="U104" s="29" t="s">
        <v>17</v>
      </c>
    </row>
    <row r="105" spans="1:21" s="7" customFormat="1" ht="14.25" x14ac:dyDescent="0.2">
      <c r="A105" s="10" t="s">
        <v>703</v>
      </c>
      <c r="B105" s="11"/>
      <c r="C105" s="12"/>
      <c r="D105" s="13"/>
      <c r="E105" s="205"/>
      <c r="F105" s="13"/>
      <c r="G105" s="13"/>
      <c r="H105" s="13"/>
      <c r="I105" s="13"/>
      <c r="J105" s="13"/>
      <c r="K105" s="168"/>
      <c r="L105" s="168"/>
      <c r="M105" s="160"/>
      <c r="N105" s="13"/>
      <c r="O105" s="13"/>
      <c r="P105" s="13"/>
      <c r="Q105" s="13"/>
      <c r="R105" s="13"/>
      <c r="S105" s="13"/>
      <c r="T105" s="13"/>
      <c r="U105" s="20"/>
    </row>
    <row r="106" spans="1:21" outlineLevel="1" x14ac:dyDescent="0.2">
      <c r="A106" s="21">
        <v>85</v>
      </c>
      <c r="B106" s="22" t="s">
        <v>49</v>
      </c>
      <c r="C106" s="23" t="s">
        <v>178</v>
      </c>
      <c r="D106" s="24">
        <v>4680296029129</v>
      </c>
      <c r="E106" s="206">
        <v>484.85304335011864</v>
      </c>
      <c r="F106" s="25" t="s">
        <v>756</v>
      </c>
      <c r="G106" s="25">
        <v>3050</v>
      </c>
      <c r="H106" s="41" t="s">
        <v>362</v>
      </c>
      <c r="I106" s="25">
        <v>10</v>
      </c>
      <c r="J106" s="25" t="s">
        <v>14</v>
      </c>
      <c r="K106" s="158">
        <f t="shared" si="14"/>
        <v>0.75</v>
      </c>
      <c r="L106" s="158"/>
      <c r="M106" s="161">
        <v>7.8</v>
      </c>
      <c r="N106" s="25">
        <v>3.1</v>
      </c>
      <c r="O106" s="27">
        <v>0.15</v>
      </c>
      <c r="P106" s="27">
        <v>0.1</v>
      </c>
      <c r="Q106" s="28">
        <v>4.65E-2</v>
      </c>
      <c r="R106" s="25" t="s">
        <v>15</v>
      </c>
      <c r="S106" s="25" t="s">
        <v>15</v>
      </c>
      <c r="T106" s="25">
        <v>8</v>
      </c>
      <c r="U106" s="29" t="s">
        <v>17</v>
      </c>
    </row>
    <row r="107" spans="1:21" outlineLevel="1" x14ac:dyDescent="0.2">
      <c r="A107" s="21">
        <v>86</v>
      </c>
      <c r="B107" s="22" t="s">
        <v>50</v>
      </c>
      <c r="C107" s="23" t="s">
        <v>179</v>
      </c>
      <c r="D107" s="24">
        <v>4680296029167</v>
      </c>
      <c r="E107" s="206">
        <v>476.53965278708347</v>
      </c>
      <c r="F107" s="25" t="s">
        <v>756</v>
      </c>
      <c r="G107" s="25">
        <v>3050</v>
      </c>
      <c r="H107" s="41" t="s">
        <v>362</v>
      </c>
      <c r="I107" s="25">
        <v>10</v>
      </c>
      <c r="J107" s="25" t="s">
        <v>14</v>
      </c>
      <c r="K107" s="158">
        <f t="shared" si="14"/>
        <v>0.75</v>
      </c>
      <c r="L107" s="158"/>
      <c r="M107" s="161">
        <v>7.8</v>
      </c>
      <c r="N107" s="25">
        <v>3.1</v>
      </c>
      <c r="O107" s="27">
        <v>0.15</v>
      </c>
      <c r="P107" s="27">
        <v>0.1</v>
      </c>
      <c r="Q107" s="28">
        <v>4.65E-2</v>
      </c>
      <c r="R107" s="25" t="s">
        <v>15</v>
      </c>
      <c r="S107" s="25" t="s">
        <v>15</v>
      </c>
      <c r="T107" s="25">
        <v>8</v>
      </c>
      <c r="U107" s="29" t="s">
        <v>17</v>
      </c>
    </row>
    <row r="108" spans="1:21" s="7" customFormat="1" ht="14.25" x14ac:dyDescent="0.2">
      <c r="A108" s="10" t="s">
        <v>704</v>
      </c>
      <c r="B108" s="11"/>
      <c r="C108" s="12"/>
      <c r="D108" s="13"/>
      <c r="E108" s="205"/>
      <c r="F108" s="13"/>
      <c r="G108" s="13"/>
      <c r="H108" s="13"/>
      <c r="I108" s="13"/>
      <c r="J108" s="13"/>
      <c r="K108" s="168"/>
      <c r="L108" s="168"/>
      <c r="M108" s="160"/>
      <c r="N108" s="13"/>
      <c r="O108" s="13"/>
      <c r="P108" s="13"/>
      <c r="Q108" s="13"/>
      <c r="R108" s="13"/>
      <c r="S108" s="13"/>
      <c r="T108" s="13"/>
      <c r="U108" s="20"/>
    </row>
    <row r="109" spans="1:21" outlineLevel="1" x14ac:dyDescent="0.2">
      <c r="A109" s="21">
        <v>87</v>
      </c>
      <c r="B109" s="34" t="s">
        <v>728</v>
      </c>
      <c r="C109" s="35" t="s">
        <v>595</v>
      </c>
      <c r="D109" s="36">
        <v>4680296033140</v>
      </c>
      <c r="E109" s="210" t="s">
        <v>682</v>
      </c>
      <c r="F109" s="25" t="s">
        <v>756</v>
      </c>
      <c r="G109" s="25">
        <v>3050</v>
      </c>
      <c r="H109" s="41" t="s">
        <v>362</v>
      </c>
      <c r="I109" s="25">
        <v>10</v>
      </c>
      <c r="J109" s="25" t="s">
        <v>14</v>
      </c>
      <c r="K109" s="158">
        <f t="shared" si="14"/>
        <v>0.75</v>
      </c>
      <c r="L109" s="158"/>
      <c r="M109" s="161">
        <v>7.8</v>
      </c>
      <c r="N109" s="25">
        <v>3.1</v>
      </c>
      <c r="O109" s="27">
        <v>0.15</v>
      </c>
      <c r="P109" s="27">
        <v>0.1</v>
      </c>
      <c r="Q109" s="28">
        <v>4.65E-2</v>
      </c>
      <c r="R109" s="25" t="s">
        <v>15</v>
      </c>
      <c r="S109" s="25" t="s">
        <v>15</v>
      </c>
      <c r="T109" s="25">
        <v>8</v>
      </c>
      <c r="U109" s="29" t="s">
        <v>17</v>
      </c>
    </row>
    <row r="110" spans="1:21" outlineLevel="1" x14ac:dyDescent="0.2">
      <c r="A110" s="21">
        <f t="shared" ref="A110:A111" si="19">A109+1</f>
        <v>88</v>
      </c>
      <c r="B110" s="34" t="s">
        <v>729</v>
      </c>
      <c r="C110" s="35" t="s">
        <v>596</v>
      </c>
      <c r="D110" s="36">
        <v>4680296033133</v>
      </c>
      <c r="E110" s="210" t="s">
        <v>682</v>
      </c>
      <c r="F110" s="25" t="s">
        <v>756</v>
      </c>
      <c r="G110" s="25">
        <v>3050</v>
      </c>
      <c r="H110" s="41" t="s">
        <v>362</v>
      </c>
      <c r="I110" s="25">
        <v>10</v>
      </c>
      <c r="J110" s="25" t="s">
        <v>14</v>
      </c>
      <c r="K110" s="158">
        <f t="shared" si="14"/>
        <v>0.75</v>
      </c>
      <c r="L110" s="158"/>
      <c r="M110" s="161">
        <v>7.8</v>
      </c>
      <c r="N110" s="25">
        <v>3.1</v>
      </c>
      <c r="O110" s="27">
        <v>0.15</v>
      </c>
      <c r="P110" s="27">
        <v>0.1</v>
      </c>
      <c r="Q110" s="28">
        <v>4.65E-2</v>
      </c>
      <c r="R110" s="25" t="s">
        <v>15</v>
      </c>
      <c r="S110" s="25" t="s">
        <v>15</v>
      </c>
      <c r="T110" s="25">
        <v>8</v>
      </c>
      <c r="U110" s="29" t="s">
        <v>17</v>
      </c>
    </row>
    <row r="111" spans="1:21" outlineLevel="1" x14ac:dyDescent="0.2">
      <c r="A111" s="21">
        <f t="shared" si="19"/>
        <v>89</v>
      </c>
      <c r="B111" s="34" t="s">
        <v>730</v>
      </c>
      <c r="C111" s="35" t="s">
        <v>597</v>
      </c>
      <c r="D111" s="36">
        <v>4680296033126</v>
      </c>
      <c r="E111" s="210" t="s">
        <v>682</v>
      </c>
      <c r="F111" s="25" t="s">
        <v>756</v>
      </c>
      <c r="G111" s="25">
        <v>3050</v>
      </c>
      <c r="H111" s="41" t="s">
        <v>362</v>
      </c>
      <c r="I111" s="25">
        <v>10</v>
      </c>
      <c r="J111" s="25" t="s">
        <v>14</v>
      </c>
      <c r="K111" s="158">
        <f t="shared" si="14"/>
        <v>0.75</v>
      </c>
      <c r="L111" s="158"/>
      <c r="M111" s="161">
        <v>7.8</v>
      </c>
      <c r="N111" s="25">
        <v>3.1</v>
      </c>
      <c r="O111" s="27">
        <v>0.15</v>
      </c>
      <c r="P111" s="27">
        <v>0.1</v>
      </c>
      <c r="Q111" s="28">
        <v>4.65E-2</v>
      </c>
      <c r="R111" s="25" t="s">
        <v>15</v>
      </c>
      <c r="S111" s="25" t="s">
        <v>15</v>
      </c>
      <c r="T111" s="25">
        <v>8</v>
      </c>
      <c r="U111" s="29" t="s">
        <v>17</v>
      </c>
    </row>
    <row r="112" spans="1:21" s="8" customFormat="1" ht="14.25" x14ac:dyDescent="0.2">
      <c r="A112" s="56" t="s">
        <v>712</v>
      </c>
      <c r="B112" s="57"/>
      <c r="C112" s="58"/>
      <c r="D112" s="59"/>
      <c r="E112" s="209"/>
      <c r="F112" s="59"/>
      <c r="G112" s="59"/>
      <c r="H112" s="59"/>
      <c r="I112" s="59"/>
      <c r="J112" s="59"/>
      <c r="K112" s="172"/>
      <c r="L112" s="172"/>
      <c r="M112" s="163"/>
      <c r="N112" s="59"/>
      <c r="O112" s="59"/>
      <c r="P112" s="59"/>
      <c r="Q112" s="59"/>
      <c r="R112" s="59"/>
      <c r="S112" s="59"/>
      <c r="T112" s="59"/>
      <c r="U112" s="61"/>
    </row>
    <row r="113" spans="1:21" s="7" customFormat="1" ht="14.25" x14ac:dyDescent="0.2">
      <c r="A113" s="10" t="s">
        <v>702</v>
      </c>
      <c r="B113" s="11"/>
      <c r="C113" s="12"/>
      <c r="D113" s="13"/>
      <c r="E113" s="205"/>
      <c r="F113" s="13"/>
      <c r="G113" s="13"/>
      <c r="H113" s="13"/>
      <c r="I113" s="13"/>
      <c r="J113" s="13"/>
      <c r="K113" s="168"/>
      <c r="L113" s="168"/>
      <c r="M113" s="160"/>
      <c r="N113" s="13"/>
      <c r="O113" s="13"/>
      <c r="P113" s="13"/>
      <c r="Q113" s="13"/>
      <c r="R113" s="13"/>
      <c r="S113" s="13"/>
      <c r="T113" s="13"/>
      <c r="U113" s="20"/>
    </row>
    <row r="114" spans="1:21" outlineLevel="1" x14ac:dyDescent="0.2">
      <c r="A114" s="21">
        <v>90</v>
      </c>
      <c r="B114" s="22" t="s">
        <v>96</v>
      </c>
      <c r="C114" s="23" t="s">
        <v>180</v>
      </c>
      <c r="D114" s="24">
        <v>4607114144420</v>
      </c>
      <c r="E114" s="206">
        <v>501.75857721696116</v>
      </c>
      <c r="F114" s="25" t="s">
        <v>756</v>
      </c>
      <c r="G114" s="25">
        <v>3050</v>
      </c>
      <c r="H114" s="41" t="s">
        <v>362</v>
      </c>
      <c r="I114" s="25">
        <v>5</v>
      </c>
      <c r="J114" s="25" t="s">
        <v>14</v>
      </c>
      <c r="K114" s="158">
        <f t="shared" si="14"/>
        <v>1.3800000000000001</v>
      </c>
      <c r="L114" s="158"/>
      <c r="M114" s="161">
        <v>7.2</v>
      </c>
      <c r="N114" s="25">
        <v>3.1</v>
      </c>
      <c r="O114" s="27">
        <v>0.16</v>
      </c>
      <c r="P114" s="27">
        <v>0.12</v>
      </c>
      <c r="Q114" s="28">
        <v>5.9520000000000003E-2</v>
      </c>
      <c r="R114" s="25" t="s">
        <v>15</v>
      </c>
      <c r="S114" s="25" t="s">
        <v>15</v>
      </c>
      <c r="T114" s="25">
        <v>8</v>
      </c>
      <c r="U114" s="29" t="s">
        <v>17</v>
      </c>
    </row>
    <row r="115" spans="1:21" outlineLevel="1" x14ac:dyDescent="0.2">
      <c r="A115" s="21">
        <f t="shared" ref="A115:A124" si="20">A114+1</f>
        <v>91</v>
      </c>
      <c r="B115" s="22" t="s">
        <v>97</v>
      </c>
      <c r="C115" s="23" t="s">
        <v>181</v>
      </c>
      <c r="D115" s="24">
        <v>4607114144369</v>
      </c>
      <c r="E115" s="206">
        <v>501.75857721696116</v>
      </c>
      <c r="F115" s="25" t="s">
        <v>756</v>
      </c>
      <c r="G115" s="25">
        <v>3050</v>
      </c>
      <c r="H115" s="41" t="s">
        <v>362</v>
      </c>
      <c r="I115" s="25">
        <v>5</v>
      </c>
      <c r="J115" s="25" t="s">
        <v>14</v>
      </c>
      <c r="K115" s="158">
        <f t="shared" si="14"/>
        <v>1.3800000000000001</v>
      </c>
      <c r="L115" s="158"/>
      <c r="M115" s="161">
        <v>7.2</v>
      </c>
      <c r="N115" s="25">
        <v>3.1</v>
      </c>
      <c r="O115" s="27">
        <v>0.16</v>
      </c>
      <c r="P115" s="27">
        <v>0.12</v>
      </c>
      <c r="Q115" s="28">
        <v>5.9520000000000003E-2</v>
      </c>
      <c r="R115" s="25" t="s">
        <v>15</v>
      </c>
      <c r="S115" s="25" t="s">
        <v>15</v>
      </c>
      <c r="T115" s="25">
        <v>8</v>
      </c>
      <c r="U115" s="29" t="s">
        <v>17</v>
      </c>
    </row>
    <row r="116" spans="1:21" outlineLevel="1" x14ac:dyDescent="0.2">
      <c r="A116" s="21">
        <f t="shared" si="20"/>
        <v>92</v>
      </c>
      <c r="B116" s="22" t="s">
        <v>98</v>
      </c>
      <c r="C116" s="23" t="s">
        <v>182</v>
      </c>
      <c r="D116" s="24">
        <v>4680296013845</v>
      </c>
      <c r="E116" s="206">
        <v>368.86757513598707</v>
      </c>
      <c r="F116" s="25" t="s">
        <v>756</v>
      </c>
      <c r="G116" s="25">
        <v>3050</v>
      </c>
      <c r="H116" s="41" t="s">
        <v>362</v>
      </c>
      <c r="I116" s="25">
        <v>5</v>
      </c>
      <c r="J116" s="25" t="s">
        <v>14</v>
      </c>
      <c r="K116" s="158">
        <f t="shared" si="14"/>
        <v>1.1480000000000001</v>
      </c>
      <c r="L116" s="158"/>
      <c r="M116" s="161">
        <v>6.04</v>
      </c>
      <c r="N116" s="25">
        <v>3.1</v>
      </c>
      <c r="O116" s="27">
        <v>0.16</v>
      </c>
      <c r="P116" s="27">
        <v>0.12</v>
      </c>
      <c r="Q116" s="28">
        <v>5.9520000000000003E-2</v>
      </c>
      <c r="R116" s="25" t="s">
        <v>15</v>
      </c>
      <c r="S116" s="25" t="s">
        <v>15</v>
      </c>
      <c r="T116" s="25">
        <v>8</v>
      </c>
      <c r="U116" s="29" t="s">
        <v>17</v>
      </c>
    </row>
    <row r="117" spans="1:21" outlineLevel="1" x14ac:dyDescent="0.2">
      <c r="A117" s="21">
        <f t="shared" si="20"/>
        <v>93</v>
      </c>
      <c r="B117" s="22" t="s">
        <v>99</v>
      </c>
      <c r="C117" s="23" t="s">
        <v>183</v>
      </c>
      <c r="D117" s="24">
        <v>4607114144406</v>
      </c>
      <c r="E117" s="206">
        <v>501.75857721696116</v>
      </c>
      <c r="F117" s="25" t="s">
        <v>756</v>
      </c>
      <c r="G117" s="25">
        <v>3050</v>
      </c>
      <c r="H117" s="41" t="s">
        <v>362</v>
      </c>
      <c r="I117" s="25">
        <v>5</v>
      </c>
      <c r="J117" s="25" t="s">
        <v>14</v>
      </c>
      <c r="K117" s="158">
        <f t="shared" si="14"/>
        <v>1.3800000000000001</v>
      </c>
      <c r="L117" s="158"/>
      <c r="M117" s="161">
        <v>7.2</v>
      </c>
      <c r="N117" s="25">
        <v>3.1</v>
      </c>
      <c r="O117" s="27">
        <v>0.16</v>
      </c>
      <c r="P117" s="27">
        <v>0.12</v>
      </c>
      <c r="Q117" s="28">
        <v>5.9520000000000003E-2</v>
      </c>
      <c r="R117" s="25" t="s">
        <v>15</v>
      </c>
      <c r="S117" s="25" t="s">
        <v>15</v>
      </c>
      <c r="T117" s="25">
        <v>8</v>
      </c>
      <c r="U117" s="29" t="s">
        <v>17</v>
      </c>
    </row>
    <row r="118" spans="1:21" outlineLevel="1" x14ac:dyDescent="0.2">
      <c r="A118" s="21">
        <f t="shared" si="20"/>
        <v>94</v>
      </c>
      <c r="B118" s="22" t="s">
        <v>100</v>
      </c>
      <c r="C118" s="23" t="s">
        <v>184</v>
      </c>
      <c r="D118" s="24">
        <v>4680296011520</v>
      </c>
      <c r="E118" s="206">
        <v>501.75857721696116</v>
      </c>
      <c r="F118" s="25" t="s">
        <v>756</v>
      </c>
      <c r="G118" s="25">
        <v>3050</v>
      </c>
      <c r="H118" s="41" t="s">
        <v>362</v>
      </c>
      <c r="I118" s="25">
        <v>5</v>
      </c>
      <c r="J118" s="25" t="s">
        <v>14</v>
      </c>
      <c r="K118" s="158">
        <f t="shared" si="14"/>
        <v>1.3800000000000001</v>
      </c>
      <c r="L118" s="158"/>
      <c r="M118" s="161">
        <v>7.2</v>
      </c>
      <c r="N118" s="25">
        <v>3.1</v>
      </c>
      <c r="O118" s="27">
        <v>0.16</v>
      </c>
      <c r="P118" s="27">
        <v>0.12</v>
      </c>
      <c r="Q118" s="28">
        <v>5.9520000000000003E-2</v>
      </c>
      <c r="R118" s="25" t="s">
        <v>15</v>
      </c>
      <c r="S118" s="25" t="s">
        <v>15</v>
      </c>
      <c r="T118" s="25">
        <v>8</v>
      </c>
      <c r="U118" s="29" t="s">
        <v>17</v>
      </c>
    </row>
    <row r="119" spans="1:21" outlineLevel="1" x14ac:dyDescent="0.2">
      <c r="A119" s="21">
        <f t="shared" si="20"/>
        <v>95</v>
      </c>
      <c r="B119" s="22" t="s">
        <v>101</v>
      </c>
      <c r="C119" s="23" t="s">
        <v>185</v>
      </c>
      <c r="D119" s="24">
        <v>4607114147063</v>
      </c>
      <c r="E119" s="206">
        <v>501.75857721696116</v>
      </c>
      <c r="F119" s="25" t="s">
        <v>756</v>
      </c>
      <c r="G119" s="25">
        <v>3050</v>
      </c>
      <c r="H119" s="41" t="s">
        <v>362</v>
      </c>
      <c r="I119" s="25">
        <v>5</v>
      </c>
      <c r="J119" s="25" t="s">
        <v>14</v>
      </c>
      <c r="K119" s="158">
        <f t="shared" si="14"/>
        <v>1.3800000000000001</v>
      </c>
      <c r="L119" s="158"/>
      <c r="M119" s="161">
        <v>7.2</v>
      </c>
      <c r="N119" s="25">
        <v>3.1</v>
      </c>
      <c r="O119" s="27">
        <v>0.16</v>
      </c>
      <c r="P119" s="27">
        <v>0.12</v>
      </c>
      <c r="Q119" s="28">
        <v>5.9520000000000003E-2</v>
      </c>
      <c r="R119" s="25" t="s">
        <v>15</v>
      </c>
      <c r="S119" s="25" t="s">
        <v>15</v>
      </c>
      <c r="T119" s="25">
        <v>8</v>
      </c>
      <c r="U119" s="29" t="s">
        <v>17</v>
      </c>
    </row>
    <row r="120" spans="1:21" outlineLevel="1" x14ac:dyDescent="0.2">
      <c r="A120" s="21">
        <f t="shared" si="20"/>
        <v>96</v>
      </c>
      <c r="B120" s="22" t="s">
        <v>102</v>
      </c>
      <c r="C120" s="23" t="s">
        <v>186</v>
      </c>
      <c r="D120" s="24">
        <v>4607114144468</v>
      </c>
      <c r="E120" s="206">
        <v>501.75857721696116</v>
      </c>
      <c r="F120" s="25" t="s">
        <v>756</v>
      </c>
      <c r="G120" s="25">
        <v>3050</v>
      </c>
      <c r="H120" s="41" t="s">
        <v>362</v>
      </c>
      <c r="I120" s="25">
        <v>5</v>
      </c>
      <c r="J120" s="25" t="s">
        <v>14</v>
      </c>
      <c r="K120" s="158">
        <f t="shared" si="14"/>
        <v>1.3800000000000001</v>
      </c>
      <c r="L120" s="158"/>
      <c r="M120" s="161">
        <v>7.2</v>
      </c>
      <c r="N120" s="25">
        <v>3.1</v>
      </c>
      <c r="O120" s="27">
        <v>0.16</v>
      </c>
      <c r="P120" s="27">
        <v>0.12</v>
      </c>
      <c r="Q120" s="28">
        <v>5.9520000000000003E-2</v>
      </c>
      <c r="R120" s="25" t="s">
        <v>15</v>
      </c>
      <c r="S120" s="25" t="s">
        <v>15</v>
      </c>
      <c r="T120" s="25">
        <v>8</v>
      </c>
      <c r="U120" s="29" t="s">
        <v>17</v>
      </c>
    </row>
    <row r="121" spans="1:21" outlineLevel="1" x14ac:dyDescent="0.2">
      <c r="A121" s="21">
        <f t="shared" si="20"/>
        <v>97</v>
      </c>
      <c r="B121" s="22" t="s">
        <v>103</v>
      </c>
      <c r="C121" s="23" t="s">
        <v>187</v>
      </c>
      <c r="D121" s="24">
        <v>4607114144444</v>
      </c>
      <c r="E121" s="206">
        <v>501.75857721696116</v>
      </c>
      <c r="F121" s="25" t="s">
        <v>756</v>
      </c>
      <c r="G121" s="25">
        <v>3050</v>
      </c>
      <c r="H121" s="41" t="s">
        <v>362</v>
      </c>
      <c r="I121" s="25">
        <v>5</v>
      </c>
      <c r="J121" s="25" t="s">
        <v>14</v>
      </c>
      <c r="K121" s="158">
        <f t="shared" si="14"/>
        <v>1.3800000000000001</v>
      </c>
      <c r="L121" s="158"/>
      <c r="M121" s="161">
        <v>7.2</v>
      </c>
      <c r="N121" s="25">
        <v>3.1</v>
      </c>
      <c r="O121" s="27">
        <v>0.16</v>
      </c>
      <c r="P121" s="27">
        <v>0.12</v>
      </c>
      <c r="Q121" s="28">
        <v>5.9520000000000003E-2</v>
      </c>
      <c r="R121" s="25" t="s">
        <v>15</v>
      </c>
      <c r="S121" s="25" t="s">
        <v>15</v>
      </c>
      <c r="T121" s="25">
        <v>8</v>
      </c>
      <c r="U121" s="29" t="s">
        <v>17</v>
      </c>
    </row>
    <row r="122" spans="1:21" outlineLevel="1" x14ac:dyDescent="0.2">
      <c r="A122" s="21">
        <f t="shared" si="20"/>
        <v>98</v>
      </c>
      <c r="B122" s="22" t="s">
        <v>104</v>
      </c>
      <c r="C122" s="23" t="s">
        <v>188</v>
      </c>
      <c r="D122" s="24">
        <v>4607114144505</v>
      </c>
      <c r="E122" s="206">
        <v>501.75857721696116</v>
      </c>
      <c r="F122" s="25" t="s">
        <v>756</v>
      </c>
      <c r="G122" s="25">
        <v>3050</v>
      </c>
      <c r="H122" s="41" t="s">
        <v>362</v>
      </c>
      <c r="I122" s="25">
        <v>5</v>
      </c>
      <c r="J122" s="25" t="s">
        <v>14</v>
      </c>
      <c r="K122" s="158">
        <f t="shared" si="14"/>
        <v>1.3800000000000001</v>
      </c>
      <c r="L122" s="158"/>
      <c r="M122" s="161">
        <v>7.2</v>
      </c>
      <c r="N122" s="25">
        <v>3.1</v>
      </c>
      <c r="O122" s="27">
        <v>0.16</v>
      </c>
      <c r="P122" s="27">
        <v>0.12</v>
      </c>
      <c r="Q122" s="28">
        <v>5.9520000000000003E-2</v>
      </c>
      <c r="R122" s="25" t="s">
        <v>15</v>
      </c>
      <c r="S122" s="25" t="s">
        <v>15</v>
      </c>
      <c r="T122" s="25">
        <v>8</v>
      </c>
      <c r="U122" s="29" t="s">
        <v>17</v>
      </c>
    </row>
    <row r="123" spans="1:21" outlineLevel="1" x14ac:dyDescent="0.2">
      <c r="A123" s="21">
        <f t="shared" si="20"/>
        <v>99</v>
      </c>
      <c r="B123" s="22" t="s">
        <v>105</v>
      </c>
      <c r="C123" s="23" t="s">
        <v>189</v>
      </c>
      <c r="D123" s="24">
        <v>4650060833870</v>
      </c>
      <c r="E123" s="206">
        <v>501.75857721696116</v>
      </c>
      <c r="F123" s="25" t="s">
        <v>756</v>
      </c>
      <c r="G123" s="25">
        <v>3050</v>
      </c>
      <c r="H123" s="41" t="s">
        <v>362</v>
      </c>
      <c r="I123" s="25">
        <v>5</v>
      </c>
      <c r="J123" s="25" t="s">
        <v>14</v>
      </c>
      <c r="K123" s="158">
        <f t="shared" si="14"/>
        <v>1.3800000000000001</v>
      </c>
      <c r="L123" s="158"/>
      <c r="M123" s="161">
        <v>7.2</v>
      </c>
      <c r="N123" s="25">
        <v>3.1</v>
      </c>
      <c r="O123" s="27">
        <v>0.16</v>
      </c>
      <c r="P123" s="27">
        <v>0.12</v>
      </c>
      <c r="Q123" s="28">
        <v>5.9520000000000003E-2</v>
      </c>
      <c r="R123" s="25" t="s">
        <v>15</v>
      </c>
      <c r="S123" s="25" t="s">
        <v>15</v>
      </c>
      <c r="T123" s="25">
        <v>8</v>
      </c>
      <c r="U123" s="29" t="s">
        <v>17</v>
      </c>
    </row>
    <row r="124" spans="1:21" outlineLevel="1" x14ac:dyDescent="0.2">
      <c r="A124" s="21">
        <f t="shared" si="20"/>
        <v>100</v>
      </c>
      <c r="B124" s="22" t="s">
        <v>106</v>
      </c>
      <c r="C124" s="23" t="s">
        <v>190</v>
      </c>
      <c r="D124" s="24">
        <v>4607114144383</v>
      </c>
      <c r="E124" s="206">
        <v>501.75857721696116</v>
      </c>
      <c r="F124" s="25" t="s">
        <v>756</v>
      </c>
      <c r="G124" s="25">
        <v>3050</v>
      </c>
      <c r="H124" s="41" t="s">
        <v>362</v>
      </c>
      <c r="I124" s="25">
        <v>5</v>
      </c>
      <c r="J124" s="25" t="s">
        <v>14</v>
      </c>
      <c r="K124" s="158">
        <f t="shared" si="14"/>
        <v>1.3800000000000001</v>
      </c>
      <c r="L124" s="158"/>
      <c r="M124" s="161">
        <v>7.2</v>
      </c>
      <c r="N124" s="25">
        <v>3.1</v>
      </c>
      <c r="O124" s="27">
        <v>0.16</v>
      </c>
      <c r="P124" s="27">
        <v>0.12</v>
      </c>
      <c r="Q124" s="28">
        <v>5.9520000000000003E-2</v>
      </c>
      <c r="R124" s="25" t="s">
        <v>15</v>
      </c>
      <c r="S124" s="25" t="s">
        <v>15</v>
      </c>
      <c r="T124" s="25">
        <v>8</v>
      </c>
      <c r="U124" s="29" t="s">
        <v>17</v>
      </c>
    </row>
    <row r="125" spans="1:21" s="7" customFormat="1" ht="14.25" x14ac:dyDescent="0.2">
      <c r="A125" s="10" t="s">
        <v>703</v>
      </c>
      <c r="B125" s="11"/>
      <c r="C125" s="12"/>
      <c r="D125" s="13"/>
      <c r="E125" s="205"/>
      <c r="F125" s="13"/>
      <c r="G125" s="13"/>
      <c r="H125" s="13"/>
      <c r="I125" s="13"/>
      <c r="J125" s="13"/>
      <c r="K125" s="168"/>
      <c r="L125" s="168"/>
      <c r="M125" s="160"/>
      <c r="N125" s="13"/>
      <c r="O125" s="13"/>
      <c r="P125" s="13"/>
      <c r="Q125" s="13"/>
      <c r="R125" s="13"/>
      <c r="S125" s="13"/>
      <c r="T125" s="13"/>
      <c r="U125" s="20"/>
    </row>
    <row r="126" spans="1:21" outlineLevel="1" x14ac:dyDescent="0.2">
      <c r="A126" s="21">
        <v>101</v>
      </c>
      <c r="B126" s="22" t="s">
        <v>51</v>
      </c>
      <c r="C126" s="23" t="s">
        <v>191</v>
      </c>
      <c r="D126" s="24">
        <v>4680296029112</v>
      </c>
      <c r="E126" s="206">
        <v>597.99568357695239</v>
      </c>
      <c r="F126" s="25" t="s">
        <v>756</v>
      </c>
      <c r="G126" s="25">
        <v>3050</v>
      </c>
      <c r="H126" s="41" t="s">
        <v>362</v>
      </c>
      <c r="I126" s="25">
        <v>5</v>
      </c>
      <c r="J126" s="25" t="s">
        <v>14</v>
      </c>
      <c r="K126" s="158">
        <f t="shared" si="14"/>
        <v>1.3800000000000001</v>
      </c>
      <c r="L126" s="158"/>
      <c r="M126" s="161">
        <v>7.2</v>
      </c>
      <c r="N126" s="25">
        <v>3.1</v>
      </c>
      <c r="O126" s="27">
        <v>0.16</v>
      </c>
      <c r="P126" s="27">
        <v>0.12</v>
      </c>
      <c r="Q126" s="28">
        <v>5.9520000000000003E-2</v>
      </c>
      <c r="R126" s="25" t="s">
        <v>15</v>
      </c>
      <c r="S126" s="25" t="s">
        <v>15</v>
      </c>
      <c r="T126" s="25">
        <v>8</v>
      </c>
      <c r="U126" s="29" t="s">
        <v>17</v>
      </c>
    </row>
    <row r="127" spans="1:21" outlineLevel="1" x14ac:dyDescent="0.2">
      <c r="A127" s="21">
        <f t="shared" ref="A127:A130" si="21">A126+1</f>
        <v>102</v>
      </c>
      <c r="B127" s="22" t="s">
        <v>52</v>
      </c>
      <c r="C127" s="23" t="s">
        <v>192</v>
      </c>
      <c r="D127" s="24">
        <v>4680296029051</v>
      </c>
      <c r="E127" s="206">
        <v>622.08319982369528</v>
      </c>
      <c r="F127" s="25" t="s">
        <v>756</v>
      </c>
      <c r="G127" s="25">
        <v>3050</v>
      </c>
      <c r="H127" s="41" t="s">
        <v>362</v>
      </c>
      <c r="I127" s="25">
        <v>5</v>
      </c>
      <c r="J127" s="25" t="s">
        <v>14</v>
      </c>
      <c r="K127" s="158">
        <f t="shared" si="14"/>
        <v>1.3800000000000001</v>
      </c>
      <c r="L127" s="158"/>
      <c r="M127" s="161">
        <v>7.2</v>
      </c>
      <c r="N127" s="25">
        <v>3.1</v>
      </c>
      <c r="O127" s="27">
        <v>0.16</v>
      </c>
      <c r="P127" s="27">
        <v>0.12</v>
      </c>
      <c r="Q127" s="28">
        <v>5.9520000000000003E-2</v>
      </c>
      <c r="R127" s="25" t="s">
        <v>15</v>
      </c>
      <c r="S127" s="25" t="s">
        <v>15</v>
      </c>
      <c r="T127" s="25">
        <v>8</v>
      </c>
      <c r="U127" s="29" t="s">
        <v>17</v>
      </c>
    </row>
    <row r="128" spans="1:21" outlineLevel="1" x14ac:dyDescent="0.2">
      <c r="A128" s="21">
        <f t="shared" si="21"/>
        <v>103</v>
      </c>
      <c r="B128" s="22" t="s">
        <v>53</v>
      </c>
      <c r="C128" s="23" t="s">
        <v>193</v>
      </c>
      <c r="D128" s="24">
        <v>4680296029099</v>
      </c>
      <c r="E128" s="206">
        <v>457.32562814074487</v>
      </c>
      <c r="F128" s="25" t="s">
        <v>756</v>
      </c>
      <c r="G128" s="25">
        <v>3050</v>
      </c>
      <c r="H128" s="41" t="s">
        <v>362</v>
      </c>
      <c r="I128" s="25">
        <v>5</v>
      </c>
      <c r="J128" s="25" t="s">
        <v>14</v>
      </c>
      <c r="K128" s="158">
        <f t="shared" si="14"/>
        <v>1.1480000000000001</v>
      </c>
      <c r="L128" s="158"/>
      <c r="M128" s="161">
        <v>6.04</v>
      </c>
      <c r="N128" s="25">
        <v>3.1</v>
      </c>
      <c r="O128" s="27">
        <v>0.16</v>
      </c>
      <c r="P128" s="27">
        <v>0.12</v>
      </c>
      <c r="Q128" s="28">
        <v>5.9520000000000003E-2</v>
      </c>
      <c r="R128" s="25" t="s">
        <v>15</v>
      </c>
      <c r="S128" s="25" t="s">
        <v>15</v>
      </c>
      <c r="T128" s="25">
        <v>8</v>
      </c>
      <c r="U128" s="29" t="s">
        <v>17</v>
      </c>
    </row>
    <row r="129" spans="1:21" outlineLevel="1" x14ac:dyDescent="0.2">
      <c r="A129" s="21">
        <f t="shared" si="21"/>
        <v>104</v>
      </c>
      <c r="B129" s="22" t="s">
        <v>54</v>
      </c>
      <c r="C129" s="23" t="s">
        <v>194</v>
      </c>
      <c r="D129" s="24">
        <v>4680296029068</v>
      </c>
      <c r="E129" s="206">
        <v>597.99568357695239</v>
      </c>
      <c r="F129" s="25" t="s">
        <v>756</v>
      </c>
      <c r="G129" s="25">
        <v>3050</v>
      </c>
      <c r="H129" s="41" t="s">
        <v>362</v>
      </c>
      <c r="I129" s="25">
        <v>5</v>
      </c>
      <c r="J129" s="25" t="s">
        <v>14</v>
      </c>
      <c r="K129" s="158">
        <f t="shared" ref="K129:K176" si="22">(M129-0.3)/I129</f>
        <v>1.3800000000000001</v>
      </c>
      <c r="L129" s="158"/>
      <c r="M129" s="161">
        <v>7.2</v>
      </c>
      <c r="N129" s="25">
        <v>3.1</v>
      </c>
      <c r="O129" s="27">
        <v>0.16</v>
      </c>
      <c r="P129" s="27">
        <v>0.12</v>
      </c>
      <c r="Q129" s="28">
        <v>5.9520000000000003E-2</v>
      </c>
      <c r="R129" s="25" t="s">
        <v>15</v>
      </c>
      <c r="S129" s="25" t="s">
        <v>15</v>
      </c>
      <c r="T129" s="25">
        <v>8</v>
      </c>
      <c r="U129" s="29" t="s">
        <v>17</v>
      </c>
    </row>
    <row r="130" spans="1:21" outlineLevel="1" x14ac:dyDescent="0.2">
      <c r="A130" s="21">
        <f t="shared" si="21"/>
        <v>105</v>
      </c>
      <c r="B130" s="22" t="s">
        <v>55</v>
      </c>
      <c r="C130" s="23" t="s">
        <v>195</v>
      </c>
      <c r="D130" s="24">
        <v>4680296029105</v>
      </c>
      <c r="E130" s="206">
        <v>597.99568357695239</v>
      </c>
      <c r="F130" s="25" t="s">
        <v>756</v>
      </c>
      <c r="G130" s="25">
        <v>3050</v>
      </c>
      <c r="H130" s="41" t="s">
        <v>362</v>
      </c>
      <c r="I130" s="25">
        <v>5</v>
      </c>
      <c r="J130" s="25" t="s">
        <v>14</v>
      </c>
      <c r="K130" s="158">
        <f t="shared" si="22"/>
        <v>1.3800000000000001</v>
      </c>
      <c r="L130" s="158"/>
      <c r="M130" s="161">
        <v>7.2</v>
      </c>
      <c r="N130" s="25">
        <v>3.1</v>
      </c>
      <c r="O130" s="27">
        <v>0.16</v>
      </c>
      <c r="P130" s="27">
        <v>0.12</v>
      </c>
      <c r="Q130" s="28">
        <v>5.9520000000000003E-2</v>
      </c>
      <c r="R130" s="25" t="s">
        <v>15</v>
      </c>
      <c r="S130" s="25" t="s">
        <v>15</v>
      </c>
      <c r="T130" s="25">
        <v>8</v>
      </c>
      <c r="U130" s="29" t="s">
        <v>17</v>
      </c>
    </row>
    <row r="131" spans="1:21" s="7" customFormat="1" ht="14.25" x14ac:dyDescent="0.2">
      <c r="A131" s="10" t="s">
        <v>704</v>
      </c>
      <c r="B131" s="11"/>
      <c r="C131" s="12"/>
      <c r="D131" s="13"/>
      <c r="E131" s="205"/>
      <c r="F131" s="13"/>
      <c r="G131" s="13"/>
      <c r="H131" s="13"/>
      <c r="I131" s="13"/>
      <c r="J131" s="13"/>
      <c r="K131" s="168"/>
      <c r="L131" s="168"/>
      <c r="M131" s="160"/>
      <c r="N131" s="13"/>
      <c r="O131" s="13"/>
      <c r="P131" s="13"/>
      <c r="Q131" s="13"/>
      <c r="R131" s="13"/>
      <c r="S131" s="13"/>
      <c r="T131" s="13"/>
      <c r="U131" s="20"/>
    </row>
    <row r="132" spans="1:21" outlineLevel="1" x14ac:dyDescent="0.2">
      <c r="A132" s="21">
        <v>106</v>
      </c>
      <c r="B132" s="34" t="s">
        <v>731</v>
      </c>
      <c r="C132" s="35" t="s">
        <v>592</v>
      </c>
      <c r="D132" s="36">
        <v>4680296033171</v>
      </c>
      <c r="E132" s="210" t="s">
        <v>682</v>
      </c>
      <c r="F132" s="25" t="s">
        <v>756</v>
      </c>
      <c r="G132" s="25">
        <v>3050</v>
      </c>
      <c r="H132" s="41" t="s">
        <v>362</v>
      </c>
      <c r="I132" s="25">
        <v>5</v>
      </c>
      <c r="J132" s="25" t="s">
        <v>14</v>
      </c>
      <c r="K132" s="158">
        <f t="shared" si="22"/>
        <v>1.3800000000000001</v>
      </c>
      <c r="L132" s="158"/>
      <c r="M132" s="161">
        <v>7.2</v>
      </c>
      <c r="N132" s="25">
        <v>3.1</v>
      </c>
      <c r="O132" s="27">
        <v>0.16</v>
      </c>
      <c r="P132" s="27">
        <v>0.12</v>
      </c>
      <c r="Q132" s="28">
        <v>5.9520000000000003E-2</v>
      </c>
      <c r="R132" s="25" t="s">
        <v>15</v>
      </c>
      <c r="S132" s="25" t="s">
        <v>15</v>
      </c>
      <c r="T132" s="25">
        <v>8</v>
      </c>
      <c r="U132" s="29" t="s">
        <v>17</v>
      </c>
    </row>
    <row r="133" spans="1:21" outlineLevel="1" x14ac:dyDescent="0.2">
      <c r="A133" s="21">
        <f t="shared" ref="A133:A134" si="23">A132+1</f>
        <v>107</v>
      </c>
      <c r="B133" s="34" t="s">
        <v>732</v>
      </c>
      <c r="C133" s="35" t="s">
        <v>593</v>
      </c>
      <c r="D133" s="36">
        <v>4680296033164</v>
      </c>
      <c r="E133" s="210" t="s">
        <v>682</v>
      </c>
      <c r="F133" s="25" t="s">
        <v>756</v>
      </c>
      <c r="G133" s="25">
        <v>3050</v>
      </c>
      <c r="H133" s="41" t="s">
        <v>362</v>
      </c>
      <c r="I133" s="25">
        <v>5</v>
      </c>
      <c r="J133" s="25" t="s">
        <v>14</v>
      </c>
      <c r="K133" s="158">
        <f t="shared" si="22"/>
        <v>1.3800000000000001</v>
      </c>
      <c r="L133" s="158"/>
      <c r="M133" s="161">
        <v>7.2</v>
      </c>
      <c r="N133" s="25">
        <v>3.1</v>
      </c>
      <c r="O133" s="27">
        <v>0.16</v>
      </c>
      <c r="P133" s="27">
        <v>0.12</v>
      </c>
      <c r="Q133" s="28">
        <v>5.9520000000000003E-2</v>
      </c>
      <c r="R133" s="25" t="s">
        <v>15</v>
      </c>
      <c r="S133" s="25" t="s">
        <v>15</v>
      </c>
      <c r="T133" s="25">
        <v>8</v>
      </c>
      <c r="U133" s="29" t="s">
        <v>17</v>
      </c>
    </row>
    <row r="134" spans="1:21" outlineLevel="1" x14ac:dyDescent="0.2">
      <c r="A134" s="21">
        <f t="shared" si="23"/>
        <v>108</v>
      </c>
      <c r="B134" s="34" t="s">
        <v>733</v>
      </c>
      <c r="C134" s="35" t="s">
        <v>594</v>
      </c>
      <c r="D134" s="36">
        <v>4680296033157</v>
      </c>
      <c r="E134" s="210" t="s">
        <v>682</v>
      </c>
      <c r="F134" s="25" t="s">
        <v>756</v>
      </c>
      <c r="G134" s="25">
        <v>3050</v>
      </c>
      <c r="H134" s="41" t="s">
        <v>362</v>
      </c>
      <c r="I134" s="25">
        <v>5</v>
      </c>
      <c r="J134" s="25" t="s">
        <v>14</v>
      </c>
      <c r="K134" s="158">
        <f t="shared" si="22"/>
        <v>1.3800000000000001</v>
      </c>
      <c r="L134" s="158"/>
      <c r="M134" s="161">
        <v>7.2</v>
      </c>
      <c r="N134" s="25">
        <v>3.1</v>
      </c>
      <c r="O134" s="27">
        <v>0.16</v>
      </c>
      <c r="P134" s="27">
        <v>0.12</v>
      </c>
      <c r="Q134" s="28">
        <v>5.9520000000000003E-2</v>
      </c>
      <c r="R134" s="25" t="s">
        <v>15</v>
      </c>
      <c r="S134" s="25" t="s">
        <v>15</v>
      </c>
      <c r="T134" s="25">
        <v>8</v>
      </c>
      <c r="U134" s="29" t="s">
        <v>17</v>
      </c>
    </row>
    <row r="135" spans="1:21" s="8" customFormat="1" ht="14.25" x14ac:dyDescent="0.2">
      <c r="A135" s="56" t="s">
        <v>713</v>
      </c>
      <c r="B135" s="57"/>
      <c r="C135" s="58"/>
      <c r="D135" s="59"/>
      <c r="E135" s="209"/>
      <c r="F135" s="59"/>
      <c r="G135" s="59"/>
      <c r="H135" s="59"/>
      <c r="I135" s="59"/>
      <c r="J135" s="59"/>
      <c r="K135" s="172"/>
      <c r="L135" s="172"/>
      <c r="M135" s="163"/>
      <c r="N135" s="59"/>
      <c r="O135" s="59"/>
      <c r="P135" s="59"/>
      <c r="Q135" s="59"/>
      <c r="R135" s="59"/>
      <c r="S135" s="59"/>
      <c r="T135" s="59"/>
      <c r="U135" s="61"/>
    </row>
    <row r="136" spans="1:21" s="7" customFormat="1" ht="14.25" x14ac:dyDescent="0.2">
      <c r="A136" s="10" t="s">
        <v>702</v>
      </c>
      <c r="B136" s="11"/>
      <c r="C136" s="12"/>
      <c r="D136" s="13"/>
      <c r="E136" s="205"/>
      <c r="F136" s="13"/>
      <c r="G136" s="13"/>
      <c r="H136" s="13"/>
      <c r="I136" s="13"/>
      <c r="J136" s="13"/>
      <c r="K136" s="168"/>
      <c r="L136" s="168"/>
      <c r="M136" s="160"/>
      <c r="N136" s="13"/>
      <c r="O136" s="13"/>
      <c r="P136" s="13"/>
      <c r="Q136" s="13"/>
      <c r="R136" s="13"/>
      <c r="S136" s="13"/>
      <c r="T136" s="13"/>
      <c r="U136" s="20"/>
    </row>
    <row r="137" spans="1:21" outlineLevel="1" x14ac:dyDescent="0.2">
      <c r="A137" s="21">
        <v>109</v>
      </c>
      <c r="B137" s="22" t="s">
        <v>33</v>
      </c>
      <c r="C137" s="23" t="s">
        <v>152</v>
      </c>
      <c r="D137" s="24">
        <v>4680296023219</v>
      </c>
      <c r="E137" s="206">
        <v>149.55330500738879</v>
      </c>
      <c r="F137" s="25" t="s">
        <v>756</v>
      </c>
      <c r="G137" s="25">
        <v>3050</v>
      </c>
      <c r="H137" s="41" t="s">
        <v>362</v>
      </c>
      <c r="I137" s="25">
        <v>40</v>
      </c>
      <c r="J137" s="25" t="s">
        <v>14</v>
      </c>
      <c r="K137" s="158">
        <f t="shared" si="22"/>
        <v>0.3175</v>
      </c>
      <c r="L137" s="158"/>
      <c r="M137" s="161">
        <v>13</v>
      </c>
      <c r="N137" s="25">
        <v>3.1</v>
      </c>
      <c r="O137" s="27">
        <v>0.21</v>
      </c>
      <c r="P137" s="27">
        <v>0.11</v>
      </c>
      <c r="Q137" s="28">
        <v>7.1610000000000007E-2</v>
      </c>
      <c r="R137" s="25" t="s">
        <v>15</v>
      </c>
      <c r="S137" s="25" t="s">
        <v>15</v>
      </c>
      <c r="T137" s="25">
        <v>8</v>
      </c>
      <c r="U137" s="29" t="s">
        <v>17</v>
      </c>
    </row>
    <row r="138" spans="1:21" outlineLevel="1" x14ac:dyDescent="0.2">
      <c r="A138" s="21">
        <f t="shared" ref="A138:A146" si="24">A137+1</f>
        <v>110</v>
      </c>
      <c r="B138" s="22" t="s">
        <v>34</v>
      </c>
      <c r="C138" s="23" t="s">
        <v>153</v>
      </c>
      <c r="D138" s="24">
        <v>4680296023226</v>
      </c>
      <c r="E138" s="206">
        <v>149.55330500738879</v>
      </c>
      <c r="F138" s="25" t="s">
        <v>756</v>
      </c>
      <c r="G138" s="25">
        <v>3050</v>
      </c>
      <c r="H138" s="41" t="s">
        <v>362</v>
      </c>
      <c r="I138" s="25">
        <v>40</v>
      </c>
      <c r="J138" s="25" t="s">
        <v>14</v>
      </c>
      <c r="K138" s="158">
        <f t="shared" si="22"/>
        <v>0.3175</v>
      </c>
      <c r="L138" s="158"/>
      <c r="M138" s="161">
        <v>13</v>
      </c>
      <c r="N138" s="25">
        <v>3.1</v>
      </c>
      <c r="O138" s="27">
        <v>0.21</v>
      </c>
      <c r="P138" s="27">
        <v>0.11</v>
      </c>
      <c r="Q138" s="28">
        <v>7.1610000000000007E-2</v>
      </c>
      <c r="R138" s="25" t="s">
        <v>15</v>
      </c>
      <c r="S138" s="25" t="s">
        <v>15</v>
      </c>
      <c r="T138" s="25">
        <v>8</v>
      </c>
      <c r="U138" s="29" t="s">
        <v>17</v>
      </c>
    </row>
    <row r="139" spans="1:21" outlineLevel="1" x14ac:dyDescent="0.2">
      <c r="A139" s="21">
        <f t="shared" si="24"/>
        <v>111</v>
      </c>
      <c r="B139" s="22" t="s">
        <v>35</v>
      </c>
      <c r="C139" s="23" t="s">
        <v>154</v>
      </c>
      <c r="D139" s="24">
        <v>4680296023240</v>
      </c>
      <c r="E139" s="206">
        <v>149.55330500738879</v>
      </c>
      <c r="F139" s="25" t="s">
        <v>756</v>
      </c>
      <c r="G139" s="25">
        <v>3050</v>
      </c>
      <c r="H139" s="41" t="s">
        <v>362</v>
      </c>
      <c r="I139" s="25">
        <v>40</v>
      </c>
      <c r="J139" s="25" t="s">
        <v>14</v>
      </c>
      <c r="K139" s="158">
        <f t="shared" si="22"/>
        <v>0.3175</v>
      </c>
      <c r="L139" s="158"/>
      <c r="M139" s="161">
        <v>13</v>
      </c>
      <c r="N139" s="25">
        <v>3.1</v>
      </c>
      <c r="O139" s="27">
        <v>0.21</v>
      </c>
      <c r="P139" s="27">
        <v>0.11</v>
      </c>
      <c r="Q139" s="28">
        <v>7.1610000000000007E-2</v>
      </c>
      <c r="R139" s="25" t="s">
        <v>15</v>
      </c>
      <c r="S139" s="25" t="s">
        <v>15</v>
      </c>
      <c r="T139" s="25">
        <v>8</v>
      </c>
      <c r="U139" s="29" t="s">
        <v>17</v>
      </c>
    </row>
    <row r="140" spans="1:21" outlineLevel="1" x14ac:dyDescent="0.2">
      <c r="A140" s="21">
        <f t="shared" si="24"/>
        <v>112</v>
      </c>
      <c r="B140" s="22" t="s">
        <v>36</v>
      </c>
      <c r="C140" s="23" t="s">
        <v>155</v>
      </c>
      <c r="D140" s="24">
        <v>4680296023257</v>
      </c>
      <c r="E140" s="206">
        <v>149.55330500738879</v>
      </c>
      <c r="F140" s="25" t="s">
        <v>756</v>
      </c>
      <c r="G140" s="25">
        <v>3050</v>
      </c>
      <c r="H140" s="41" t="s">
        <v>362</v>
      </c>
      <c r="I140" s="25">
        <v>40</v>
      </c>
      <c r="J140" s="25" t="s">
        <v>14</v>
      </c>
      <c r="K140" s="158">
        <f t="shared" si="22"/>
        <v>0.3175</v>
      </c>
      <c r="L140" s="158"/>
      <c r="M140" s="161">
        <v>13</v>
      </c>
      <c r="N140" s="25">
        <v>3.1</v>
      </c>
      <c r="O140" s="27">
        <v>0.21</v>
      </c>
      <c r="P140" s="27">
        <v>0.11</v>
      </c>
      <c r="Q140" s="28">
        <v>7.1610000000000007E-2</v>
      </c>
      <c r="R140" s="25" t="s">
        <v>15</v>
      </c>
      <c r="S140" s="25" t="s">
        <v>15</v>
      </c>
      <c r="T140" s="25">
        <v>8</v>
      </c>
      <c r="U140" s="29" t="s">
        <v>17</v>
      </c>
    </row>
    <row r="141" spans="1:21" outlineLevel="1" x14ac:dyDescent="0.2">
      <c r="A141" s="21">
        <f t="shared" si="24"/>
        <v>113</v>
      </c>
      <c r="B141" s="22" t="s">
        <v>37</v>
      </c>
      <c r="C141" s="23" t="s">
        <v>156</v>
      </c>
      <c r="D141" s="24">
        <v>4680296023264</v>
      </c>
      <c r="E141" s="206">
        <v>149.55330500738879</v>
      </c>
      <c r="F141" s="25" t="s">
        <v>756</v>
      </c>
      <c r="G141" s="25">
        <v>3050</v>
      </c>
      <c r="H141" s="41" t="s">
        <v>362</v>
      </c>
      <c r="I141" s="25">
        <v>40</v>
      </c>
      <c r="J141" s="25" t="s">
        <v>14</v>
      </c>
      <c r="K141" s="158">
        <f t="shared" si="22"/>
        <v>0.3175</v>
      </c>
      <c r="L141" s="158"/>
      <c r="M141" s="161">
        <v>13</v>
      </c>
      <c r="N141" s="25">
        <v>3.1</v>
      </c>
      <c r="O141" s="27">
        <v>0.21</v>
      </c>
      <c r="P141" s="27">
        <v>0.11</v>
      </c>
      <c r="Q141" s="28">
        <v>7.1610000000000007E-2</v>
      </c>
      <c r="R141" s="25" t="s">
        <v>15</v>
      </c>
      <c r="S141" s="25" t="s">
        <v>15</v>
      </c>
      <c r="T141" s="25">
        <v>8</v>
      </c>
      <c r="U141" s="29" t="s">
        <v>17</v>
      </c>
    </row>
    <row r="142" spans="1:21" outlineLevel="1" x14ac:dyDescent="0.2">
      <c r="A142" s="21">
        <f t="shared" si="24"/>
        <v>114</v>
      </c>
      <c r="B142" s="22" t="s">
        <v>38</v>
      </c>
      <c r="C142" s="23" t="s">
        <v>157</v>
      </c>
      <c r="D142" s="24">
        <v>4680296023271</v>
      </c>
      <c r="E142" s="206">
        <v>149.55330500738879</v>
      </c>
      <c r="F142" s="25" t="s">
        <v>756</v>
      </c>
      <c r="G142" s="25">
        <v>3050</v>
      </c>
      <c r="H142" s="41" t="s">
        <v>362</v>
      </c>
      <c r="I142" s="25">
        <v>40</v>
      </c>
      <c r="J142" s="25" t="s">
        <v>14</v>
      </c>
      <c r="K142" s="158">
        <f t="shared" si="22"/>
        <v>0.3175</v>
      </c>
      <c r="L142" s="158"/>
      <c r="M142" s="161">
        <v>13</v>
      </c>
      <c r="N142" s="25">
        <v>3.1</v>
      </c>
      <c r="O142" s="27">
        <v>0.21</v>
      </c>
      <c r="P142" s="27">
        <v>0.11</v>
      </c>
      <c r="Q142" s="28">
        <v>7.1610000000000007E-2</v>
      </c>
      <c r="R142" s="25" t="s">
        <v>15</v>
      </c>
      <c r="S142" s="25" t="s">
        <v>15</v>
      </c>
      <c r="T142" s="25">
        <v>8</v>
      </c>
      <c r="U142" s="29" t="s">
        <v>17</v>
      </c>
    </row>
    <row r="143" spans="1:21" outlineLevel="1" x14ac:dyDescent="0.2">
      <c r="A143" s="21">
        <f t="shared" si="24"/>
        <v>115</v>
      </c>
      <c r="B143" s="22" t="s">
        <v>39</v>
      </c>
      <c r="C143" s="23" t="s">
        <v>158</v>
      </c>
      <c r="D143" s="24">
        <v>4680296023288</v>
      </c>
      <c r="E143" s="206">
        <v>149.55330500738879</v>
      </c>
      <c r="F143" s="25" t="s">
        <v>756</v>
      </c>
      <c r="G143" s="25">
        <v>3050</v>
      </c>
      <c r="H143" s="41" t="s">
        <v>362</v>
      </c>
      <c r="I143" s="25">
        <v>40</v>
      </c>
      <c r="J143" s="25" t="s">
        <v>14</v>
      </c>
      <c r="K143" s="158">
        <f t="shared" si="22"/>
        <v>0.3175</v>
      </c>
      <c r="L143" s="158"/>
      <c r="M143" s="161">
        <v>13</v>
      </c>
      <c r="N143" s="25">
        <v>3.1</v>
      </c>
      <c r="O143" s="27">
        <v>0.21</v>
      </c>
      <c r="P143" s="27">
        <v>0.11</v>
      </c>
      <c r="Q143" s="28">
        <v>7.1610000000000007E-2</v>
      </c>
      <c r="R143" s="25" t="s">
        <v>15</v>
      </c>
      <c r="S143" s="25" t="s">
        <v>15</v>
      </c>
      <c r="T143" s="25">
        <v>8</v>
      </c>
      <c r="U143" s="29" t="s">
        <v>17</v>
      </c>
    </row>
    <row r="144" spans="1:21" outlineLevel="1" x14ac:dyDescent="0.2">
      <c r="A144" s="21">
        <f t="shared" si="24"/>
        <v>116</v>
      </c>
      <c r="B144" s="22" t="s">
        <v>40</v>
      </c>
      <c r="C144" s="23" t="s">
        <v>159</v>
      </c>
      <c r="D144" s="24">
        <v>4680296023295</v>
      </c>
      <c r="E144" s="206">
        <v>149.55330500738879</v>
      </c>
      <c r="F144" s="25" t="s">
        <v>756</v>
      </c>
      <c r="G144" s="25">
        <v>3050</v>
      </c>
      <c r="H144" s="41" t="s">
        <v>362</v>
      </c>
      <c r="I144" s="25">
        <v>40</v>
      </c>
      <c r="J144" s="25" t="s">
        <v>14</v>
      </c>
      <c r="K144" s="158">
        <f t="shared" si="22"/>
        <v>0.3175</v>
      </c>
      <c r="L144" s="158"/>
      <c r="M144" s="161">
        <v>13</v>
      </c>
      <c r="N144" s="25">
        <v>3.1</v>
      </c>
      <c r="O144" s="27">
        <v>0.21</v>
      </c>
      <c r="P144" s="27">
        <v>0.11</v>
      </c>
      <c r="Q144" s="28">
        <v>7.1610000000000007E-2</v>
      </c>
      <c r="R144" s="25" t="s">
        <v>15</v>
      </c>
      <c r="S144" s="25" t="s">
        <v>15</v>
      </c>
      <c r="T144" s="25">
        <v>8</v>
      </c>
      <c r="U144" s="29" t="s">
        <v>17</v>
      </c>
    </row>
    <row r="145" spans="1:21" outlineLevel="1" x14ac:dyDescent="0.2">
      <c r="A145" s="21">
        <f t="shared" si="24"/>
        <v>117</v>
      </c>
      <c r="B145" s="22" t="s">
        <v>41</v>
      </c>
      <c r="C145" s="23" t="s">
        <v>160</v>
      </c>
      <c r="D145" s="24">
        <v>4680296023318</v>
      </c>
      <c r="E145" s="206">
        <v>149.55330500738879</v>
      </c>
      <c r="F145" s="25" t="s">
        <v>756</v>
      </c>
      <c r="G145" s="25">
        <v>3050</v>
      </c>
      <c r="H145" s="41" t="s">
        <v>362</v>
      </c>
      <c r="I145" s="25">
        <v>40</v>
      </c>
      <c r="J145" s="25" t="s">
        <v>14</v>
      </c>
      <c r="K145" s="158">
        <f t="shared" si="22"/>
        <v>0.3175</v>
      </c>
      <c r="L145" s="158"/>
      <c r="M145" s="161">
        <v>13</v>
      </c>
      <c r="N145" s="25">
        <v>3.1</v>
      </c>
      <c r="O145" s="27">
        <v>0.21</v>
      </c>
      <c r="P145" s="27">
        <v>0.11</v>
      </c>
      <c r="Q145" s="28">
        <v>7.1610000000000007E-2</v>
      </c>
      <c r="R145" s="25" t="s">
        <v>15</v>
      </c>
      <c r="S145" s="25" t="s">
        <v>15</v>
      </c>
      <c r="T145" s="25">
        <v>8</v>
      </c>
      <c r="U145" s="29" t="s">
        <v>17</v>
      </c>
    </row>
    <row r="146" spans="1:21" outlineLevel="1" x14ac:dyDescent="0.2">
      <c r="A146" s="21">
        <f t="shared" si="24"/>
        <v>118</v>
      </c>
      <c r="B146" s="22" t="s">
        <v>42</v>
      </c>
      <c r="C146" s="23" t="s">
        <v>161</v>
      </c>
      <c r="D146" s="24">
        <v>4680296023325</v>
      </c>
      <c r="E146" s="206">
        <v>149.55330500738879</v>
      </c>
      <c r="F146" s="25" t="s">
        <v>756</v>
      </c>
      <c r="G146" s="25">
        <v>3050</v>
      </c>
      <c r="H146" s="41" t="s">
        <v>362</v>
      </c>
      <c r="I146" s="25">
        <v>40</v>
      </c>
      <c r="J146" s="25" t="s">
        <v>14</v>
      </c>
      <c r="K146" s="158">
        <f t="shared" si="22"/>
        <v>0.3175</v>
      </c>
      <c r="L146" s="158"/>
      <c r="M146" s="161">
        <v>13</v>
      </c>
      <c r="N146" s="25">
        <v>3.1</v>
      </c>
      <c r="O146" s="27">
        <v>0.21</v>
      </c>
      <c r="P146" s="27">
        <v>0.11</v>
      </c>
      <c r="Q146" s="28">
        <v>7.1610000000000007E-2</v>
      </c>
      <c r="R146" s="25" t="s">
        <v>15</v>
      </c>
      <c r="S146" s="25" t="s">
        <v>15</v>
      </c>
      <c r="T146" s="25">
        <v>8</v>
      </c>
      <c r="U146" s="29" t="s">
        <v>17</v>
      </c>
    </row>
    <row r="147" spans="1:21" s="7" customFormat="1" ht="14.25" x14ac:dyDescent="0.2">
      <c r="A147" s="10" t="s">
        <v>703</v>
      </c>
      <c r="B147" s="11"/>
      <c r="C147" s="12"/>
      <c r="D147" s="13"/>
      <c r="E147" s="205"/>
      <c r="F147" s="13"/>
      <c r="G147" s="13"/>
      <c r="H147" s="13"/>
      <c r="I147" s="13"/>
      <c r="J147" s="13"/>
      <c r="K147" s="168"/>
      <c r="L147" s="168"/>
      <c r="M147" s="160"/>
      <c r="N147" s="13"/>
      <c r="O147" s="13"/>
      <c r="P147" s="13"/>
      <c r="Q147" s="13"/>
      <c r="R147" s="13"/>
      <c r="S147" s="13"/>
      <c r="T147" s="13"/>
      <c r="U147" s="20"/>
    </row>
    <row r="148" spans="1:21" outlineLevel="1" x14ac:dyDescent="0.2">
      <c r="A148" s="21">
        <v>119</v>
      </c>
      <c r="B148" s="22" t="s">
        <v>43</v>
      </c>
      <c r="C148" s="23" t="s">
        <v>162</v>
      </c>
      <c r="D148" s="24">
        <v>4680296028979</v>
      </c>
      <c r="E148" s="206">
        <v>193.30764697662519</v>
      </c>
      <c r="F148" s="25" t="s">
        <v>756</v>
      </c>
      <c r="G148" s="25">
        <v>3050</v>
      </c>
      <c r="H148" s="41" t="s">
        <v>362</v>
      </c>
      <c r="I148" s="25">
        <v>40</v>
      </c>
      <c r="J148" s="25" t="s">
        <v>14</v>
      </c>
      <c r="K148" s="158">
        <f t="shared" si="22"/>
        <v>0.3175</v>
      </c>
      <c r="L148" s="158"/>
      <c r="M148" s="161">
        <v>13</v>
      </c>
      <c r="N148" s="25">
        <v>3.1</v>
      </c>
      <c r="O148" s="27">
        <v>0.21</v>
      </c>
      <c r="P148" s="27">
        <v>0.11</v>
      </c>
      <c r="Q148" s="28">
        <v>7.1610000000000007E-2</v>
      </c>
      <c r="R148" s="25" t="s">
        <v>15</v>
      </c>
      <c r="S148" s="25" t="s">
        <v>15</v>
      </c>
      <c r="T148" s="25">
        <v>8</v>
      </c>
      <c r="U148" s="29" t="s">
        <v>17</v>
      </c>
    </row>
    <row r="149" spans="1:21" outlineLevel="1" x14ac:dyDescent="0.2">
      <c r="A149" s="21">
        <f t="shared" ref="A149:A150" si="25">A148+1</f>
        <v>120</v>
      </c>
      <c r="B149" s="22" t="s">
        <v>44</v>
      </c>
      <c r="C149" s="23" t="s">
        <v>163</v>
      </c>
      <c r="D149" s="24">
        <v>4680296028993</v>
      </c>
      <c r="E149" s="206">
        <v>220.25440114009041</v>
      </c>
      <c r="F149" s="25" t="s">
        <v>756</v>
      </c>
      <c r="G149" s="25">
        <v>3050</v>
      </c>
      <c r="H149" s="41" t="s">
        <v>362</v>
      </c>
      <c r="I149" s="25">
        <v>40</v>
      </c>
      <c r="J149" s="25" t="s">
        <v>14</v>
      </c>
      <c r="K149" s="158">
        <f t="shared" si="22"/>
        <v>0.3175</v>
      </c>
      <c r="L149" s="158"/>
      <c r="M149" s="161">
        <v>13</v>
      </c>
      <c r="N149" s="25">
        <v>3.1</v>
      </c>
      <c r="O149" s="27">
        <v>0.21</v>
      </c>
      <c r="P149" s="27">
        <v>0.11</v>
      </c>
      <c r="Q149" s="28">
        <v>7.1610000000000007E-2</v>
      </c>
      <c r="R149" s="25" t="s">
        <v>15</v>
      </c>
      <c r="S149" s="25" t="s">
        <v>15</v>
      </c>
      <c r="T149" s="25">
        <v>8</v>
      </c>
      <c r="U149" s="29" t="s">
        <v>17</v>
      </c>
    </row>
    <row r="150" spans="1:21" outlineLevel="1" x14ac:dyDescent="0.2">
      <c r="A150" s="21">
        <f t="shared" si="25"/>
        <v>121</v>
      </c>
      <c r="B150" s="22" t="s">
        <v>45</v>
      </c>
      <c r="C150" s="23" t="s">
        <v>164</v>
      </c>
      <c r="D150" s="24">
        <v>4680296029020</v>
      </c>
      <c r="E150" s="206">
        <v>193.30764697662519</v>
      </c>
      <c r="F150" s="25" t="s">
        <v>756</v>
      </c>
      <c r="G150" s="25">
        <v>3050</v>
      </c>
      <c r="H150" s="41" t="s">
        <v>362</v>
      </c>
      <c r="I150" s="25">
        <v>40</v>
      </c>
      <c r="J150" s="25" t="s">
        <v>14</v>
      </c>
      <c r="K150" s="158">
        <f t="shared" si="22"/>
        <v>0.3175</v>
      </c>
      <c r="L150" s="158"/>
      <c r="M150" s="161">
        <v>13</v>
      </c>
      <c r="N150" s="25">
        <v>3.1</v>
      </c>
      <c r="O150" s="27">
        <v>0.21</v>
      </c>
      <c r="P150" s="27">
        <v>0.11</v>
      </c>
      <c r="Q150" s="28">
        <v>7.1610000000000007E-2</v>
      </c>
      <c r="R150" s="25" t="s">
        <v>15</v>
      </c>
      <c r="S150" s="25" t="s">
        <v>15</v>
      </c>
      <c r="T150" s="25">
        <v>8</v>
      </c>
      <c r="U150" s="29" t="s">
        <v>17</v>
      </c>
    </row>
    <row r="151" spans="1:21" s="7" customFormat="1" ht="14.25" x14ac:dyDescent="0.2">
      <c r="A151" s="10" t="s">
        <v>704</v>
      </c>
      <c r="B151" s="11"/>
      <c r="C151" s="12"/>
      <c r="D151" s="13"/>
      <c r="E151" s="205"/>
      <c r="F151" s="13"/>
      <c r="G151" s="13"/>
      <c r="H151" s="13"/>
      <c r="I151" s="13"/>
      <c r="J151" s="13"/>
      <c r="K151" s="168"/>
      <c r="L151" s="168"/>
      <c r="M151" s="160"/>
      <c r="N151" s="13"/>
      <c r="O151" s="13"/>
      <c r="P151" s="13"/>
      <c r="Q151" s="13"/>
      <c r="R151" s="13"/>
      <c r="S151" s="13"/>
      <c r="T151" s="13"/>
      <c r="U151" s="20"/>
    </row>
    <row r="152" spans="1:21" outlineLevel="1" x14ac:dyDescent="0.2">
      <c r="A152" s="21">
        <v>122</v>
      </c>
      <c r="B152" s="34" t="s">
        <v>586</v>
      </c>
      <c r="C152" s="35" t="s">
        <v>587</v>
      </c>
      <c r="D152" s="36">
        <v>4680296033119</v>
      </c>
      <c r="E152" s="210" t="s">
        <v>682</v>
      </c>
      <c r="F152" s="25" t="s">
        <v>756</v>
      </c>
      <c r="G152" s="25">
        <v>3050</v>
      </c>
      <c r="H152" s="41" t="s">
        <v>362</v>
      </c>
      <c r="I152" s="25">
        <v>40</v>
      </c>
      <c r="J152" s="25" t="s">
        <v>14</v>
      </c>
      <c r="K152" s="158">
        <f t="shared" si="22"/>
        <v>0.3175</v>
      </c>
      <c r="L152" s="158"/>
      <c r="M152" s="161">
        <v>13</v>
      </c>
      <c r="N152" s="25">
        <v>3.1</v>
      </c>
      <c r="O152" s="27">
        <v>0.21</v>
      </c>
      <c r="P152" s="27">
        <v>0.11</v>
      </c>
      <c r="Q152" s="28">
        <v>7.1610000000000007E-2</v>
      </c>
      <c r="R152" s="25" t="s">
        <v>15</v>
      </c>
      <c r="S152" s="25" t="s">
        <v>15</v>
      </c>
      <c r="T152" s="25">
        <v>8</v>
      </c>
      <c r="U152" s="29" t="s">
        <v>17</v>
      </c>
    </row>
    <row r="153" spans="1:21" outlineLevel="1" x14ac:dyDescent="0.2">
      <c r="A153" s="21">
        <f t="shared" ref="A153:A154" si="26">A152+1</f>
        <v>123</v>
      </c>
      <c r="B153" s="34" t="s">
        <v>588</v>
      </c>
      <c r="C153" s="35" t="s">
        <v>589</v>
      </c>
      <c r="D153" s="36">
        <v>4680296033102</v>
      </c>
      <c r="E153" s="210" t="s">
        <v>682</v>
      </c>
      <c r="F153" s="25" t="s">
        <v>756</v>
      </c>
      <c r="G153" s="25">
        <v>3050</v>
      </c>
      <c r="H153" s="41" t="s">
        <v>362</v>
      </c>
      <c r="I153" s="25">
        <v>40</v>
      </c>
      <c r="J153" s="25" t="s">
        <v>14</v>
      </c>
      <c r="K153" s="158">
        <f t="shared" si="22"/>
        <v>0.3175</v>
      </c>
      <c r="L153" s="158"/>
      <c r="M153" s="161">
        <v>13</v>
      </c>
      <c r="N153" s="25">
        <v>3.1</v>
      </c>
      <c r="O153" s="27">
        <v>0.21</v>
      </c>
      <c r="P153" s="27">
        <v>0.11</v>
      </c>
      <c r="Q153" s="28">
        <v>7.1610000000000007E-2</v>
      </c>
      <c r="R153" s="25" t="s">
        <v>15</v>
      </c>
      <c r="S153" s="25" t="s">
        <v>15</v>
      </c>
      <c r="T153" s="25">
        <v>8</v>
      </c>
      <c r="U153" s="29" t="s">
        <v>17</v>
      </c>
    </row>
    <row r="154" spans="1:21" outlineLevel="1" x14ac:dyDescent="0.2">
      <c r="A154" s="21">
        <f t="shared" si="26"/>
        <v>124</v>
      </c>
      <c r="B154" s="34" t="s">
        <v>590</v>
      </c>
      <c r="C154" s="35" t="s">
        <v>591</v>
      </c>
      <c r="D154" s="36">
        <v>4680296033096</v>
      </c>
      <c r="E154" s="210" t="s">
        <v>682</v>
      </c>
      <c r="F154" s="25" t="s">
        <v>756</v>
      </c>
      <c r="G154" s="25">
        <v>3050</v>
      </c>
      <c r="H154" s="41" t="s">
        <v>362</v>
      </c>
      <c r="I154" s="25">
        <v>40</v>
      </c>
      <c r="J154" s="25" t="s">
        <v>14</v>
      </c>
      <c r="K154" s="158">
        <f t="shared" si="22"/>
        <v>0.3175</v>
      </c>
      <c r="L154" s="158"/>
      <c r="M154" s="161">
        <v>13</v>
      </c>
      <c r="N154" s="25">
        <v>3.1</v>
      </c>
      <c r="O154" s="27">
        <v>0.21</v>
      </c>
      <c r="P154" s="27">
        <v>0.11</v>
      </c>
      <c r="Q154" s="28">
        <v>7.1610000000000007E-2</v>
      </c>
      <c r="R154" s="25" t="s">
        <v>15</v>
      </c>
      <c r="S154" s="25" t="s">
        <v>15</v>
      </c>
      <c r="T154" s="25">
        <v>8</v>
      </c>
      <c r="U154" s="29" t="s">
        <v>17</v>
      </c>
    </row>
    <row r="155" spans="1:21" s="8" customFormat="1" ht="14.25" x14ac:dyDescent="0.2">
      <c r="A155" s="56" t="s">
        <v>714</v>
      </c>
      <c r="B155" s="57"/>
      <c r="C155" s="58"/>
      <c r="D155" s="59"/>
      <c r="E155" s="209"/>
      <c r="F155" s="59"/>
      <c r="G155" s="59"/>
      <c r="H155" s="59"/>
      <c r="I155" s="59"/>
      <c r="J155" s="59"/>
      <c r="K155" s="172"/>
      <c r="L155" s="172"/>
      <c r="M155" s="163"/>
      <c r="N155" s="59"/>
      <c r="O155" s="59"/>
      <c r="P155" s="59"/>
      <c r="Q155" s="59"/>
      <c r="R155" s="59"/>
      <c r="S155" s="59"/>
      <c r="T155" s="59"/>
      <c r="U155" s="61"/>
    </row>
    <row r="156" spans="1:21" s="7" customFormat="1" ht="14.25" x14ac:dyDescent="0.2">
      <c r="A156" s="10" t="s">
        <v>702</v>
      </c>
      <c r="B156" s="11"/>
      <c r="C156" s="12"/>
      <c r="D156" s="13"/>
      <c r="E156" s="205"/>
      <c r="F156" s="13"/>
      <c r="G156" s="13"/>
      <c r="H156" s="13"/>
      <c r="I156" s="13"/>
      <c r="J156" s="13"/>
      <c r="K156" s="168"/>
      <c r="L156" s="168"/>
      <c r="M156" s="160"/>
      <c r="N156" s="13"/>
      <c r="O156" s="13"/>
      <c r="P156" s="13"/>
      <c r="Q156" s="13"/>
      <c r="R156" s="13"/>
      <c r="S156" s="13"/>
      <c r="T156" s="13"/>
      <c r="U156" s="20"/>
    </row>
    <row r="157" spans="1:21" outlineLevel="1" x14ac:dyDescent="0.2">
      <c r="A157" s="21">
        <v>125</v>
      </c>
      <c r="B157" s="22" t="s">
        <v>85</v>
      </c>
      <c r="C157" s="23" t="s">
        <v>239</v>
      </c>
      <c r="D157" s="24">
        <v>4650060831098</v>
      </c>
      <c r="E157" s="206">
        <v>474.3956219491526</v>
      </c>
      <c r="F157" s="25" t="s">
        <v>756</v>
      </c>
      <c r="G157" s="25">
        <v>3050</v>
      </c>
      <c r="H157" s="41" t="s">
        <v>362</v>
      </c>
      <c r="I157" s="25">
        <v>10</v>
      </c>
      <c r="J157" s="25" t="s">
        <v>14</v>
      </c>
      <c r="K157" s="158">
        <f t="shared" si="22"/>
        <v>1.31</v>
      </c>
      <c r="L157" s="158"/>
      <c r="M157" s="161">
        <v>13.4</v>
      </c>
      <c r="N157" s="25">
        <v>3.1</v>
      </c>
      <c r="O157" s="27">
        <v>0.25</v>
      </c>
      <c r="P157" s="27">
        <v>0.05</v>
      </c>
      <c r="Q157" s="28">
        <v>3.8750000000000007E-2</v>
      </c>
      <c r="R157" s="25" t="s">
        <v>15</v>
      </c>
      <c r="S157" s="25" t="s">
        <v>15</v>
      </c>
      <c r="T157" s="25">
        <v>8</v>
      </c>
      <c r="U157" s="29" t="s">
        <v>17</v>
      </c>
    </row>
    <row r="158" spans="1:21" s="7" customFormat="1" ht="14.25" x14ac:dyDescent="0.2">
      <c r="A158" s="10" t="s">
        <v>703</v>
      </c>
      <c r="B158" s="11"/>
      <c r="C158" s="12"/>
      <c r="D158" s="13"/>
      <c r="E158" s="205"/>
      <c r="F158" s="13"/>
      <c r="G158" s="13"/>
      <c r="H158" s="13"/>
      <c r="I158" s="13"/>
      <c r="J158" s="13"/>
      <c r="K158" s="168"/>
      <c r="L158" s="168"/>
      <c r="M158" s="160"/>
      <c r="N158" s="13"/>
      <c r="O158" s="13"/>
      <c r="P158" s="13"/>
      <c r="Q158" s="13"/>
      <c r="R158" s="13"/>
      <c r="S158" s="13"/>
      <c r="T158" s="13"/>
      <c r="U158" s="20"/>
    </row>
    <row r="159" spans="1:21" outlineLevel="1" x14ac:dyDescent="0.2">
      <c r="A159" s="21">
        <v>126</v>
      </c>
      <c r="B159" s="22" t="s">
        <v>46</v>
      </c>
      <c r="C159" s="23" t="s">
        <v>165</v>
      </c>
      <c r="D159" s="24">
        <v>4680296029037</v>
      </c>
      <c r="E159" s="206">
        <v>553.49364355932209</v>
      </c>
      <c r="F159" s="25" t="s">
        <v>756</v>
      </c>
      <c r="G159" s="25">
        <v>3050</v>
      </c>
      <c r="H159" s="41" t="s">
        <v>362</v>
      </c>
      <c r="I159" s="25">
        <v>10</v>
      </c>
      <c r="J159" s="25" t="s">
        <v>14</v>
      </c>
      <c r="K159" s="158">
        <f t="shared" si="22"/>
        <v>1.31</v>
      </c>
      <c r="L159" s="158"/>
      <c r="M159" s="161">
        <v>13.4</v>
      </c>
      <c r="N159" s="25">
        <v>3.1</v>
      </c>
      <c r="O159" s="27">
        <v>0.25</v>
      </c>
      <c r="P159" s="27">
        <v>0.05</v>
      </c>
      <c r="Q159" s="28">
        <v>3.8750000000000007E-2</v>
      </c>
      <c r="R159" s="25" t="s">
        <v>15</v>
      </c>
      <c r="S159" s="25" t="s">
        <v>15</v>
      </c>
      <c r="T159" s="25">
        <v>8</v>
      </c>
      <c r="U159" s="29" t="s">
        <v>17</v>
      </c>
    </row>
    <row r="160" spans="1:21" s="8" customFormat="1" ht="14.25" x14ac:dyDescent="0.2">
      <c r="A160" s="56" t="s">
        <v>715</v>
      </c>
      <c r="B160" s="57"/>
      <c r="C160" s="58"/>
      <c r="D160" s="59"/>
      <c r="E160" s="209"/>
      <c r="F160" s="59"/>
      <c r="G160" s="59"/>
      <c r="H160" s="59"/>
      <c r="I160" s="59"/>
      <c r="J160" s="59"/>
      <c r="K160" s="172"/>
      <c r="L160" s="172"/>
      <c r="M160" s="163"/>
      <c r="N160" s="59"/>
      <c r="O160" s="59"/>
      <c r="P160" s="59"/>
      <c r="Q160" s="59"/>
      <c r="R160" s="59"/>
      <c r="S160" s="59"/>
      <c r="T160" s="59"/>
      <c r="U160" s="61"/>
    </row>
    <row r="161" spans="1:21" s="7" customFormat="1" ht="14.25" x14ac:dyDescent="0.2">
      <c r="A161" s="10" t="s">
        <v>702</v>
      </c>
      <c r="B161" s="11"/>
      <c r="C161" s="12"/>
      <c r="D161" s="13"/>
      <c r="E161" s="205"/>
      <c r="F161" s="13"/>
      <c r="G161" s="13"/>
      <c r="H161" s="13"/>
      <c r="I161" s="13"/>
      <c r="J161" s="13"/>
      <c r="K161" s="168"/>
      <c r="L161" s="168"/>
      <c r="M161" s="160"/>
      <c r="N161" s="13"/>
      <c r="O161" s="13"/>
      <c r="P161" s="13"/>
      <c r="Q161" s="13"/>
      <c r="R161" s="13"/>
      <c r="S161" s="13"/>
      <c r="T161" s="13"/>
      <c r="U161" s="20"/>
    </row>
    <row r="162" spans="1:21" outlineLevel="1" x14ac:dyDescent="0.2">
      <c r="A162" s="21">
        <v>127</v>
      </c>
      <c r="B162" s="22" t="s">
        <v>86</v>
      </c>
      <c r="C162" s="23" t="s">
        <v>166</v>
      </c>
      <c r="D162" s="24">
        <v>4680296023424</v>
      </c>
      <c r="E162" s="206">
        <v>387.47901751914372</v>
      </c>
      <c r="F162" s="25" t="s">
        <v>756</v>
      </c>
      <c r="G162" s="25">
        <v>3050</v>
      </c>
      <c r="H162" s="41" t="s">
        <v>362</v>
      </c>
      <c r="I162" s="25">
        <v>16</v>
      </c>
      <c r="J162" s="25" t="s">
        <v>14</v>
      </c>
      <c r="K162" s="158">
        <f t="shared" si="22"/>
        <v>0.79812499999999997</v>
      </c>
      <c r="L162" s="158"/>
      <c r="M162" s="161">
        <v>13.07</v>
      </c>
      <c r="N162" s="25">
        <v>3.1</v>
      </c>
      <c r="O162" s="27">
        <v>0.08</v>
      </c>
      <c r="P162" s="27">
        <v>0.08</v>
      </c>
      <c r="Q162" s="28">
        <v>1.9840000000000003E-2</v>
      </c>
      <c r="R162" s="25" t="s">
        <v>15</v>
      </c>
      <c r="S162" s="25" t="s">
        <v>15</v>
      </c>
      <c r="T162" s="25">
        <v>8</v>
      </c>
      <c r="U162" s="29" t="s">
        <v>17</v>
      </c>
    </row>
    <row r="163" spans="1:21" s="7" customFormat="1" ht="14.25" x14ac:dyDescent="0.2">
      <c r="A163" s="10" t="s">
        <v>703</v>
      </c>
      <c r="B163" s="11"/>
      <c r="C163" s="12"/>
      <c r="D163" s="13"/>
      <c r="E163" s="205"/>
      <c r="F163" s="13"/>
      <c r="G163" s="13"/>
      <c r="H163" s="13"/>
      <c r="I163" s="13"/>
      <c r="J163" s="13"/>
      <c r="K163" s="168"/>
      <c r="L163" s="168"/>
      <c r="M163" s="160"/>
      <c r="N163" s="13"/>
      <c r="O163" s="13"/>
      <c r="P163" s="13"/>
      <c r="Q163" s="13"/>
      <c r="R163" s="13"/>
      <c r="S163" s="13"/>
      <c r="T163" s="13"/>
      <c r="U163" s="20"/>
    </row>
    <row r="164" spans="1:21" outlineLevel="1" x14ac:dyDescent="0.2">
      <c r="A164" s="21">
        <v>128</v>
      </c>
      <c r="B164" s="22" t="s">
        <v>47</v>
      </c>
      <c r="C164" s="23" t="s">
        <v>167</v>
      </c>
      <c r="D164" s="24">
        <v>4680296029044</v>
      </c>
      <c r="E164" s="206">
        <v>454.89754385823295</v>
      </c>
      <c r="F164" s="25" t="s">
        <v>756</v>
      </c>
      <c r="G164" s="25">
        <v>3050</v>
      </c>
      <c r="H164" s="41" t="s">
        <v>362</v>
      </c>
      <c r="I164" s="25">
        <v>16</v>
      </c>
      <c r="J164" s="25" t="s">
        <v>14</v>
      </c>
      <c r="K164" s="158">
        <f t="shared" si="22"/>
        <v>0.79812499999999997</v>
      </c>
      <c r="L164" s="158"/>
      <c r="M164" s="161">
        <v>13.07</v>
      </c>
      <c r="N164" s="25">
        <v>3.1</v>
      </c>
      <c r="O164" s="27">
        <v>0.08</v>
      </c>
      <c r="P164" s="27">
        <v>0.08</v>
      </c>
      <c r="Q164" s="28">
        <v>1.9840000000000003E-2</v>
      </c>
      <c r="R164" s="25" t="s">
        <v>15</v>
      </c>
      <c r="S164" s="25" t="s">
        <v>15</v>
      </c>
      <c r="T164" s="25">
        <v>8</v>
      </c>
      <c r="U164" s="29" t="s">
        <v>17</v>
      </c>
    </row>
    <row r="165" spans="1:21" s="8" customFormat="1" ht="14.25" x14ac:dyDescent="0.2">
      <c r="A165" s="56" t="s">
        <v>716</v>
      </c>
      <c r="B165" s="57"/>
      <c r="C165" s="58"/>
      <c r="D165" s="59"/>
      <c r="E165" s="209"/>
      <c r="F165" s="59"/>
      <c r="G165" s="59"/>
      <c r="H165" s="59"/>
      <c r="I165" s="59"/>
      <c r="J165" s="59"/>
      <c r="K165" s="172"/>
      <c r="L165" s="172"/>
      <c r="M165" s="163"/>
      <c r="N165" s="59"/>
      <c r="O165" s="59"/>
      <c r="P165" s="59"/>
      <c r="Q165" s="59"/>
      <c r="R165" s="59"/>
      <c r="S165" s="59"/>
      <c r="T165" s="59"/>
      <c r="U165" s="61"/>
    </row>
    <row r="166" spans="1:21" outlineLevel="1" x14ac:dyDescent="0.2">
      <c r="A166" s="21">
        <v>129</v>
      </c>
      <c r="B166" s="22" t="s">
        <v>107</v>
      </c>
      <c r="C166" s="23" t="s">
        <v>196</v>
      </c>
      <c r="D166" s="24">
        <v>4680296014125</v>
      </c>
      <c r="E166" s="206">
        <v>159.07033350785898</v>
      </c>
      <c r="F166" s="25" t="s">
        <v>756</v>
      </c>
      <c r="G166" s="25">
        <v>3660</v>
      </c>
      <c r="H166" s="41" t="s">
        <v>362</v>
      </c>
      <c r="I166" s="25">
        <v>40</v>
      </c>
      <c r="J166" s="25" t="s">
        <v>14</v>
      </c>
      <c r="K166" s="158">
        <f t="shared" si="22"/>
        <v>0.47249999999999998</v>
      </c>
      <c r="L166" s="158"/>
      <c r="M166" s="161">
        <v>19.2</v>
      </c>
      <c r="N166" s="25">
        <v>3.71</v>
      </c>
      <c r="O166" s="27">
        <v>0.16</v>
      </c>
      <c r="P166" s="27">
        <v>0.12</v>
      </c>
      <c r="Q166" s="28">
        <v>7.1232000000000004E-2</v>
      </c>
      <c r="R166" s="25" t="s">
        <v>15</v>
      </c>
      <c r="S166" s="25" t="s">
        <v>15</v>
      </c>
      <c r="T166" s="25">
        <v>8</v>
      </c>
      <c r="U166" s="29" t="s">
        <v>17</v>
      </c>
    </row>
    <row r="167" spans="1:21" s="8" customFormat="1" ht="14.25" x14ac:dyDescent="0.2">
      <c r="A167" s="56" t="s">
        <v>717</v>
      </c>
      <c r="B167" s="57"/>
      <c r="C167" s="58"/>
      <c r="D167" s="59"/>
      <c r="E167" s="209"/>
      <c r="F167" s="59"/>
      <c r="G167" s="59"/>
      <c r="H167" s="59"/>
      <c r="I167" s="59"/>
      <c r="J167" s="59"/>
      <c r="K167" s="172"/>
      <c r="L167" s="172"/>
      <c r="M167" s="163"/>
      <c r="N167" s="59"/>
      <c r="O167" s="59"/>
      <c r="P167" s="59"/>
      <c r="Q167" s="59"/>
      <c r="R167" s="59"/>
      <c r="S167" s="59"/>
      <c r="T167" s="59"/>
      <c r="U167" s="61"/>
    </row>
    <row r="168" spans="1:21" s="7" customFormat="1" ht="14.25" x14ac:dyDescent="0.2">
      <c r="A168" s="10" t="s">
        <v>702</v>
      </c>
      <c r="B168" s="11"/>
      <c r="C168" s="12"/>
      <c r="D168" s="13"/>
      <c r="E168" s="205"/>
      <c r="F168" s="13"/>
      <c r="G168" s="13"/>
      <c r="H168" s="13"/>
      <c r="I168" s="13"/>
      <c r="J168" s="13"/>
      <c r="K168" s="168"/>
      <c r="L168" s="168"/>
      <c r="M168" s="160"/>
      <c r="N168" s="13"/>
      <c r="O168" s="13"/>
      <c r="P168" s="13"/>
      <c r="Q168" s="13"/>
      <c r="R168" s="13"/>
      <c r="S168" s="13"/>
      <c r="T168" s="13"/>
      <c r="U168" s="20"/>
    </row>
    <row r="169" spans="1:21" outlineLevel="1" x14ac:dyDescent="0.2">
      <c r="A169" s="21">
        <v>130</v>
      </c>
      <c r="B169" s="22" t="s">
        <v>108</v>
      </c>
      <c r="C169" s="23" t="s">
        <v>197</v>
      </c>
      <c r="D169" s="24">
        <v>4607114144208</v>
      </c>
      <c r="E169" s="206">
        <v>474.42959389830514</v>
      </c>
      <c r="F169" s="25" t="s">
        <v>756</v>
      </c>
      <c r="G169" s="25">
        <v>3050</v>
      </c>
      <c r="H169" s="41" t="s">
        <v>362</v>
      </c>
      <c r="I169" s="25">
        <v>10</v>
      </c>
      <c r="J169" s="25" t="s">
        <v>14</v>
      </c>
      <c r="K169" s="158">
        <f t="shared" si="22"/>
        <v>1.3199999999999998</v>
      </c>
      <c r="L169" s="158"/>
      <c r="M169" s="161">
        <v>13.5</v>
      </c>
      <c r="N169" s="25">
        <v>3.1</v>
      </c>
      <c r="O169" s="27">
        <v>0.22</v>
      </c>
      <c r="P169" s="27">
        <v>0.1</v>
      </c>
      <c r="Q169" s="28">
        <v>6.8200000000000011E-2</v>
      </c>
      <c r="R169" s="25" t="s">
        <v>15</v>
      </c>
      <c r="S169" s="25" t="s">
        <v>15</v>
      </c>
      <c r="T169" s="25">
        <v>8</v>
      </c>
      <c r="U169" s="29" t="s">
        <v>17</v>
      </c>
    </row>
    <row r="170" spans="1:21" s="7" customFormat="1" ht="14.25" x14ac:dyDescent="0.2">
      <c r="A170" s="10" t="s">
        <v>703</v>
      </c>
      <c r="B170" s="11"/>
      <c r="C170" s="12"/>
      <c r="D170" s="13"/>
      <c r="E170" s="211"/>
      <c r="F170" s="13"/>
      <c r="G170" s="13"/>
      <c r="H170" s="13"/>
      <c r="I170" s="13"/>
      <c r="J170" s="13"/>
      <c r="K170" s="168"/>
      <c r="L170" s="168"/>
      <c r="M170" s="160"/>
      <c r="N170" s="13"/>
      <c r="O170" s="13"/>
      <c r="P170" s="13"/>
      <c r="Q170" s="13"/>
      <c r="R170" s="13"/>
      <c r="S170" s="13"/>
      <c r="T170" s="13"/>
      <c r="U170" s="20"/>
    </row>
    <row r="171" spans="1:21" outlineLevel="1" x14ac:dyDescent="0.2">
      <c r="A171" s="21">
        <v>131</v>
      </c>
      <c r="B171" s="22" t="s">
        <v>56</v>
      </c>
      <c r="C171" s="23" t="s">
        <v>198</v>
      </c>
      <c r="D171" s="24">
        <v>4680296029242</v>
      </c>
      <c r="E171" s="206">
        <v>569.32457186440683</v>
      </c>
      <c r="F171" s="25" t="s">
        <v>756</v>
      </c>
      <c r="G171" s="25">
        <v>3050</v>
      </c>
      <c r="H171" s="41" t="s">
        <v>362</v>
      </c>
      <c r="I171" s="25">
        <v>10</v>
      </c>
      <c r="J171" s="25" t="s">
        <v>14</v>
      </c>
      <c r="K171" s="158">
        <f t="shared" si="22"/>
        <v>1.3199999999999998</v>
      </c>
      <c r="L171" s="158"/>
      <c r="M171" s="161">
        <v>13.5</v>
      </c>
      <c r="N171" s="25">
        <v>3.1</v>
      </c>
      <c r="O171" s="27">
        <v>0.22</v>
      </c>
      <c r="P171" s="27">
        <v>0.1</v>
      </c>
      <c r="Q171" s="28">
        <v>6.8200000000000011E-2</v>
      </c>
      <c r="R171" s="25" t="s">
        <v>15</v>
      </c>
      <c r="S171" s="25" t="s">
        <v>15</v>
      </c>
      <c r="T171" s="25">
        <v>8</v>
      </c>
      <c r="U171" s="29" t="s">
        <v>17</v>
      </c>
    </row>
    <row r="172" spans="1:21" s="8" customFormat="1" ht="14.25" x14ac:dyDescent="0.2">
      <c r="A172" s="56" t="s">
        <v>718</v>
      </c>
      <c r="B172" s="57"/>
      <c r="C172" s="58"/>
      <c r="D172" s="59"/>
      <c r="E172" s="212"/>
      <c r="F172" s="59"/>
      <c r="G172" s="59"/>
      <c r="H172" s="59"/>
      <c r="I172" s="59"/>
      <c r="J172" s="59"/>
      <c r="K172" s="172"/>
      <c r="L172" s="172"/>
      <c r="M172" s="163"/>
      <c r="N172" s="59"/>
      <c r="O172" s="59"/>
      <c r="P172" s="59"/>
      <c r="Q172" s="59"/>
      <c r="R172" s="59"/>
      <c r="S172" s="59"/>
      <c r="T172" s="59"/>
      <c r="U172" s="61"/>
    </row>
    <row r="173" spans="1:21" s="7" customFormat="1" ht="14.25" x14ac:dyDescent="0.2">
      <c r="A173" s="10" t="s">
        <v>702</v>
      </c>
      <c r="B173" s="11"/>
      <c r="C173" s="12"/>
      <c r="D173" s="13"/>
      <c r="E173" s="205"/>
      <c r="F173" s="13"/>
      <c r="G173" s="13"/>
      <c r="H173" s="13"/>
      <c r="I173" s="13"/>
      <c r="J173" s="13"/>
      <c r="K173" s="168"/>
      <c r="L173" s="168"/>
      <c r="M173" s="160"/>
      <c r="N173" s="13"/>
      <c r="O173" s="13"/>
      <c r="P173" s="13"/>
      <c r="Q173" s="13"/>
      <c r="R173" s="13"/>
      <c r="S173" s="13"/>
      <c r="T173" s="13"/>
      <c r="U173" s="20"/>
    </row>
    <row r="174" spans="1:21" outlineLevel="1" x14ac:dyDescent="0.2">
      <c r="A174" s="21">
        <v>132</v>
      </c>
      <c r="B174" s="22" t="s">
        <v>109</v>
      </c>
      <c r="C174" s="23" t="s">
        <v>199</v>
      </c>
      <c r="D174" s="24">
        <v>4680296014088</v>
      </c>
      <c r="E174" s="206">
        <v>175.38523950866502</v>
      </c>
      <c r="F174" s="25" t="s">
        <v>756</v>
      </c>
      <c r="G174" s="25">
        <v>3660</v>
      </c>
      <c r="H174" s="41" t="s">
        <v>362</v>
      </c>
      <c r="I174" s="25">
        <v>42</v>
      </c>
      <c r="J174" s="25" t="s">
        <v>14</v>
      </c>
      <c r="K174" s="158">
        <f t="shared" si="22"/>
        <v>0.35285714285714281</v>
      </c>
      <c r="L174" s="158"/>
      <c r="M174" s="161">
        <v>15.12</v>
      </c>
      <c r="N174" s="25">
        <v>3.71</v>
      </c>
      <c r="O174" s="27">
        <v>0.14000000000000001</v>
      </c>
      <c r="P174" s="27">
        <v>0.08</v>
      </c>
      <c r="Q174" s="28">
        <v>4.1552000000000006E-2</v>
      </c>
      <c r="R174" s="25" t="s">
        <v>15</v>
      </c>
      <c r="S174" s="25" t="s">
        <v>15</v>
      </c>
      <c r="T174" s="25">
        <v>8</v>
      </c>
      <c r="U174" s="29" t="s">
        <v>17</v>
      </c>
    </row>
    <row r="175" spans="1:21" s="7" customFormat="1" ht="14.25" x14ac:dyDescent="0.2">
      <c r="A175" s="10" t="s">
        <v>703</v>
      </c>
      <c r="B175" s="11"/>
      <c r="C175" s="12"/>
      <c r="D175" s="13"/>
      <c r="E175" s="205"/>
      <c r="F175" s="13"/>
      <c r="G175" s="13"/>
      <c r="H175" s="13"/>
      <c r="I175" s="13"/>
      <c r="J175" s="13"/>
      <c r="K175" s="168"/>
      <c r="L175" s="168"/>
      <c r="M175" s="160"/>
      <c r="N175" s="13"/>
      <c r="O175" s="13"/>
      <c r="P175" s="13"/>
      <c r="Q175" s="13"/>
      <c r="R175" s="13"/>
      <c r="S175" s="13"/>
      <c r="T175" s="13"/>
      <c r="U175" s="20"/>
    </row>
    <row r="176" spans="1:21" ht="13.5" outlineLevel="1" thickBot="1" x14ac:dyDescent="0.25">
      <c r="A176" s="202">
        <v>133</v>
      </c>
      <c r="B176" s="43" t="s">
        <v>57</v>
      </c>
      <c r="C176" s="44" t="s">
        <v>200</v>
      </c>
      <c r="D176" s="45">
        <v>4680296029259</v>
      </c>
      <c r="E176" s="213">
        <v>248.08841434595419</v>
      </c>
      <c r="F176" s="46" t="s">
        <v>756</v>
      </c>
      <c r="G176" s="46">
        <v>3660</v>
      </c>
      <c r="H176" s="47" t="s">
        <v>362</v>
      </c>
      <c r="I176" s="46">
        <v>42</v>
      </c>
      <c r="J176" s="46" t="s">
        <v>14</v>
      </c>
      <c r="K176" s="173">
        <f t="shared" si="22"/>
        <v>0.35285714285714281</v>
      </c>
      <c r="L176" s="173"/>
      <c r="M176" s="164">
        <v>15.12</v>
      </c>
      <c r="N176" s="46">
        <v>3.71</v>
      </c>
      <c r="O176" s="49">
        <v>0.14000000000000001</v>
      </c>
      <c r="P176" s="49">
        <v>0.08</v>
      </c>
      <c r="Q176" s="50">
        <v>4.1552000000000006E-2</v>
      </c>
      <c r="R176" s="46" t="s">
        <v>15</v>
      </c>
      <c r="S176" s="46" t="s">
        <v>15</v>
      </c>
      <c r="T176" s="46">
        <v>8</v>
      </c>
      <c r="U176" s="51" t="s">
        <v>17</v>
      </c>
    </row>
  </sheetData>
  <autoFilter ref="A1:U17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S176"/>
  <sheetViews>
    <sheetView showGridLines="0" zoomScale="85" zoomScaleNormal="85" workbookViewId="0">
      <pane xSplit="3" ySplit="2" topLeftCell="D150" activePane="bottomRight" state="frozen"/>
      <selection pane="topRight" activeCell="D1" sqref="D1"/>
      <selection pane="bottomLeft" activeCell="A3" sqref="A3"/>
      <selection pane="bottomRight" activeCell="E1" sqref="E1"/>
    </sheetView>
  </sheetViews>
  <sheetFormatPr defaultRowHeight="12.75" outlineLevelRow="1" x14ac:dyDescent="0.2"/>
  <cols>
    <col min="1" max="1" width="6.42578125" style="1" customWidth="1"/>
    <col min="2" max="2" width="22" style="1" customWidth="1"/>
    <col min="3" max="3" width="78.85546875" style="9" customWidth="1"/>
    <col min="4" max="4" width="18" style="53" customWidth="1"/>
    <col min="5" max="5" width="18" style="219" customWidth="1"/>
    <col min="6" max="6" width="9.140625" style="3" customWidth="1"/>
    <col min="7" max="7" width="15.5703125" style="3" customWidth="1"/>
    <col min="8" max="8" width="15.85546875" style="3" customWidth="1"/>
    <col min="9" max="10" width="9.140625" style="3" customWidth="1"/>
    <col min="11" max="11" width="9.140625" style="54" customWidth="1"/>
    <col min="12" max="18" width="9.140625" style="3" customWidth="1"/>
    <col min="19" max="19" width="33.7109375" style="3" customWidth="1"/>
    <col min="20" max="16384" width="9.140625" style="1"/>
  </cols>
  <sheetData>
    <row r="1" spans="1:19" ht="108" customHeight="1" x14ac:dyDescent="0.2">
      <c r="A1" s="140" t="s">
        <v>0</v>
      </c>
      <c r="B1" s="141" t="s">
        <v>1</v>
      </c>
      <c r="C1" s="141" t="s">
        <v>2</v>
      </c>
      <c r="D1" s="142" t="s">
        <v>240</v>
      </c>
      <c r="E1" s="201" t="s">
        <v>821</v>
      </c>
      <c r="F1" s="144" t="s">
        <v>3</v>
      </c>
      <c r="G1" s="145" t="s">
        <v>537</v>
      </c>
      <c r="H1" s="145" t="s">
        <v>510</v>
      </c>
      <c r="I1" s="144" t="s">
        <v>241</v>
      </c>
      <c r="J1" s="144" t="s">
        <v>363</v>
      </c>
      <c r="K1" s="145" t="s">
        <v>16</v>
      </c>
      <c r="L1" s="144" t="s">
        <v>4</v>
      </c>
      <c r="M1" s="144" t="s">
        <v>799</v>
      </c>
      <c r="N1" s="144" t="s">
        <v>5</v>
      </c>
      <c r="O1" s="144" t="s">
        <v>6</v>
      </c>
      <c r="P1" s="144" t="s">
        <v>7</v>
      </c>
      <c r="Q1" s="144" t="s">
        <v>8</v>
      </c>
      <c r="R1" s="144" t="s">
        <v>9</v>
      </c>
      <c r="S1" s="143" t="s">
        <v>13</v>
      </c>
    </row>
    <row r="2" spans="1:19" s="5" customFormat="1" ht="15" x14ac:dyDescent="0.2">
      <c r="A2" s="15" t="s">
        <v>685</v>
      </c>
      <c r="B2" s="16"/>
      <c r="C2" s="17"/>
      <c r="D2" s="52"/>
      <c r="E2" s="21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60"/>
    </row>
    <row r="3" spans="1:19" s="8" customFormat="1" ht="14.25" x14ac:dyDescent="0.2">
      <c r="A3" s="56" t="s">
        <v>689</v>
      </c>
      <c r="B3" s="57"/>
      <c r="C3" s="58"/>
      <c r="D3" s="59"/>
      <c r="E3" s="20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</row>
    <row r="4" spans="1:19" outlineLevel="1" x14ac:dyDescent="0.2">
      <c r="A4" s="62">
        <v>1</v>
      </c>
      <c r="B4" s="63" t="s">
        <v>469</v>
      </c>
      <c r="C4" s="175" t="s">
        <v>356</v>
      </c>
      <c r="D4" s="69">
        <v>4607114148534</v>
      </c>
      <c r="E4" s="216">
        <v>568.41633909152551</v>
      </c>
      <c r="F4" s="77" t="s">
        <v>756</v>
      </c>
      <c r="G4" s="77" t="s">
        <v>512</v>
      </c>
      <c r="H4" s="77" t="s">
        <v>535</v>
      </c>
      <c r="I4" s="77">
        <v>0.44</v>
      </c>
      <c r="J4" s="77" t="s">
        <v>14</v>
      </c>
      <c r="K4" s="77">
        <v>10</v>
      </c>
      <c r="L4" s="77" t="s">
        <v>14</v>
      </c>
      <c r="M4" s="190">
        <f>(N4-2)/K4</f>
        <v>2.2999999999999998</v>
      </c>
      <c r="N4" s="64">
        <v>25</v>
      </c>
      <c r="O4" s="65">
        <v>1.145</v>
      </c>
      <c r="P4" s="65">
        <v>0.47499999999999998</v>
      </c>
      <c r="Q4" s="65">
        <v>0.23499999999999999</v>
      </c>
      <c r="R4" s="65">
        <f>ROUND(O4*P4*Q4,4)</f>
        <v>0.1278</v>
      </c>
      <c r="S4" s="66" t="s">
        <v>383</v>
      </c>
    </row>
    <row r="5" spans="1:19" outlineLevel="1" x14ac:dyDescent="0.2">
      <c r="A5" s="62">
        <v>2</v>
      </c>
      <c r="B5" s="63" t="s">
        <v>470</v>
      </c>
      <c r="C5" s="175" t="s">
        <v>357</v>
      </c>
      <c r="D5" s="69">
        <v>4607114147438</v>
      </c>
      <c r="E5" s="216">
        <v>568.41633909152551</v>
      </c>
      <c r="F5" s="77" t="s">
        <v>756</v>
      </c>
      <c r="G5" s="77" t="s">
        <v>512</v>
      </c>
      <c r="H5" s="77" t="s">
        <v>535</v>
      </c>
      <c r="I5" s="77">
        <v>0.44</v>
      </c>
      <c r="J5" s="77" t="s">
        <v>14</v>
      </c>
      <c r="K5" s="77">
        <v>10</v>
      </c>
      <c r="L5" s="77" t="s">
        <v>14</v>
      </c>
      <c r="M5" s="190">
        <f>(N5-2)/K5</f>
        <v>2.2999999999999998</v>
      </c>
      <c r="N5" s="64">
        <v>25</v>
      </c>
      <c r="O5" s="65">
        <v>1.145</v>
      </c>
      <c r="P5" s="65">
        <v>0.47499999999999998</v>
      </c>
      <c r="Q5" s="65">
        <v>0.23499999999999999</v>
      </c>
      <c r="R5" s="65">
        <f>ROUND(O5*P5*Q5,4)</f>
        <v>0.1278</v>
      </c>
      <c r="S5" s="66" t="s">
        <v>383</v>
      </c>
    </row>
    <row r="6" spans="1:19" outlineLevel="1" x14ac:dyDescent="0.2">
      <c r="A6" s="62">
        <f>A5+1</f>
        <v>3</v>
      </c>
      <c r="B6" s="63" t="s">
        <v>471</v>
      </c>
      <c r="C6" s="175" t="s">
        <v>328</v>
      </c>
      <c r="D6" s="69">
        <v>4607114148299</v>
      </c>
      <c r="E6" s="216">
        <v>568.41633909152551</v>
      </c>
      <c r="F6" s="77" t="s">
        <v>756</v>
      </c>
      <c r="G6" s="77" t="s">
        <v>512</v>
      </c>
      <c r="H6" s="77" t="s">
        <v>535</v>
      </c>
      <c r="I6" s="77">
        <v>0.44</v>
      </c>
      <c r="J6" s="77" t="s">
        <v>14</v>
      </c>
      <c r="K6" s="77">
        <v>10</v>
      </c>
      <c r="L6" s="77" t="s">
        <v>14</v>
      </c>
      <c r="M6" s="190">
        <f>(N6-2)/K6</f>
        <v>2.2999999999999998</v>
      </c>
      <c r="N6" s="64">
        <v>25</v>
      </c>
      <c r="O6" s="65">
        <v>1.145</v>
      </c>
      <c r="P6" s="65">
        <v>0.47499999999999998</v>
      </c>
      <c r="Q6" s="65">
        <v>0.23499999999999999</v>
      </c>
      <c r="R6" s="65">
        <f>ROUND(O6*P6*Q6,4)</f>
        <v>0.1278</v>
      </c>
      <c r="S6" s="66" t="s">
        <v>383</v>
      </c>
    </row>
    <row r="7" spans="1:19" outlineLevel="1" x14ac:dyDescent="0.2">
      <c r="A7" s="62">
        <f>A6+1</f>
        <v>4</v>
      </c>
      <c r="B7" s="63" t="s">
        <v>472</v>
      </c>
      <c r="C7" s="175" t="s">
        <v>355</v>
      </c>
      <c r="D7" s="69">
        <v>2000000044798</v>
      </c>
      <c r="E7" s="216">
        <v>568.41633909152551</v>
      </c>
      <c r="F7" s="77" t="s">
        <v>756</v>
      </c>
      <c r="G7" s="77" t="s">
        <v>512</v>
      </c>
      <c r="H7" s="77" t="s">
        <v>535</v>
      </c>
      <c r="I7" s="77">
        <v>0.44</v>
      </c>
      <c r="J7" s="77" t="s">
        <v>14</v>
      </c>
      <c r="K7" s="77">
        <v>10</v>
      </c>
      <c r="L7" s="77" t="s">
        <v>14</v>
      </c>
      <c r="M7" s="190">
        <f>(N7-2)/K7</f>
        <v>2.2999999999999998</v>
      </c>
      <c r="N7" s="64">
        <v>25</v>
      </c>
      <c r="O7" s="65">
        <v>1.145</v>
      </c>
      <c r="P7" s="65">
        <v>0.47499999999999998</v>
      </c>
      <c r="Q7" s="65">
        <v>0.23499999999999999</v>
      </c>
      <c r="R7" s="65">
        <f>ROUND(O7*P7*Q7,4)</f>
        <v>0.1278</v>
      </c>
      <c r="S7" s="66" t="s">
        <v>383</v>
      </c>
    </row>
    <row r="8" spans="1:19" s="8" customFormat="1" ht="14.25" x14ac:dyDescent="0.2">
      <c r="A8" s="56" t="s">
        <v>686</v>
      </c>
      <c r="B8" s="57"/>
      <c r="C8" s="58"/>
      <c r="D8" s="59"/>
      <c r="E8" s="209"/>
      <c r="F8" s="59"/>
      <c r="G8" s="59"/>
      <c r="H8" s="59"/>
      <c r="I8" s="59"/>
      <c r="J8" s="59"/>
      <c r="K8" s="59"/>
      <c r="L8" s="59"/>
      <c r="M8" s="122"/>
      <c r="N8" s="59"/>
      <c r="O8" s="59"/>
      <c r="P8" s="59"/>
      <c r="Q8" s="59"/>
      <c r="R8" s="59"/>
      <c r="S8" s="61"/>
    </row>
    <row r="9" spans="1:19" outlineLevel="1" x14ac:dyDescent="0.2">
      <c r="A9" s="62">
        <v>4</v>
      </c>
      <c r="B9" s="63" t="s">
        <v>456</v>
      </c>
      <c r="C9" s="175" t="s">
        <v>312</v>
      </c>
      <c r="D9" s="69">
        <v>4650060832705</v>
      </c>
      <c r="E9" s="216">
        <v>568.41633909152551</v>
      </c>
      <c r="F9" s="77" t="s">
        <v>756</v>
      </c>
      <c r="G9" s="77" t="s">
        <v>516</v>
      </c>
      <c r="H9" s="77" t="s">
        <v>517</v>
      </c>
      <c r="I9" s="77">
        <v>0.44</v>
      </c>
      <c r="J9" s="77" t="s">
        <v>14</v>
      </c>
      <c r="K9" s="77">
        <v>10</v>
      </c>
      <c r="L9" s="77" t="s">
        <v>14</v>
      </c>
      <c r="M9" s="190">
        <f>(N9-2)/K9</f>
        <v>2</v>
      </c>
      <c r="N9" s="64">
        <v>22</v>
      </c>
      <c r="O9" s="65">
        <v>1.1299999999999999</v>
      </c>
      <c r="P9" s="65">
        <v>0.46500000000000002</v>
      </c>
      <c r="Q9" s="65">
        <v>0.245</v>
      </c>
      <c r="R9" s="65">
        <f>ROUND(O9*P9*Q9,4)</f>
        <v>0.12870000000000001</v>
      </c>
      <c r="S9" s="66" t="s">
        <v>383</v>
      </c>
    </row>
    <row r="10" spans="1:19" outlineLevel="1" x14ac:dyDescent="0.2">
      <c r="A10" s="62">
        <v>5</v>
      </c>
      <c r="B10" s="63" t="s">
        <v>457</v>
      </c>
      <c r="C10" s="175" t="s">
        <v>285</v>
      </c>
      <c r="D10" s="69">
        <v>4680296016013</v>
      </c>
      <c r="E10" s="216">
        <v>568.41633909152551</v>
      </c>
      <c r="F10" s="77" t="s">
        <v>756</v>
      </c>
      <c r="G10" s="77" t="s">
        <v>516</v>
      </c>
      <c r="H10" s="77" t="s">
        <v>517</v>
      </c>
      <c r="I10" s="77">
        <v>0.44</v>
      </c>
      <c r="J10" s="77" t="s">
        <v>14</v>
      </c>
      <c r="K10" s="77">
        <v>10</v>
      </c>
      <c r="L10" s="77" t="s">
        <v>14</v>
      </c>
      <c r="M10" s="190">
        <f>(N10-2)/K10</f>
        <v>2</v>
      </c>
      <c r="N10" s="64">
        <v>22</v>
      </c>
      <c r="O10" s="65">
        <v>1.1299999999999999</v>
      </c>
      <c r="P10" s="65">
        <v>0.46500000000000002</v>
      </c>
      <c r="Q10" s="65">
        <v>0.245</v>
      </c>
      <c r="R10" s="65">
        <f>ROUND(O10*P10*Q10,4)</f>
        <v>0.12870000000000001</v>
      </c>
      <c r="S10" s="66" t="s">
        <v>383</v>
      </c>
    </row>
    <row r="11" spans="1:19" outlineLevel="1" x14ac:dyDescent="0.2">
      <c r="A11" s="62">
        <v>6</v>
      </c>
      <c r="B11" s="63" t="s">
        <v>458</v>
      </c>
      <c r="C11" s="175" t="s">
        <v>311</v>
      </c>
      <c r="D11" s="69">
        <v>4650060832682</v>
      </c>
      <c r="E11" s="216">
        <v>568.41633909152551</v>
      </c>
      <c r="F11" s="77" t="s">
        <v>756</v>
      </c>
      <c r="G11" s="77" t="s">
        <v>516</v>
      </c>
      <c r="H11" s="77" t="s">
        <v>517</v>
      </c>
      <c r="I11" s="77">
        <v>0.44</v>
      </c>
      <c r="J11" s="77" t="s">
        <v>14</v>
      </c>
      <c r="K11" s="77">
        <v>10</v>
      </c>
      <c r="L11" s="77" t="s">
        <v>14</v>
      </c>
      <c r="M11" s="190">
        <f>(N11-2)/K11</f>
        <v>2</v>
      </c>
      <c r="N11" s="64">
        <v>22</v>
      </c>
      <c r="O11" s="65">
        <v>1.1299999999999999</v>
      </c>
      <c r="P11" s="65">
        <v>0.46500000000000002</v>
      </c>
      <c r="Q11" s="65">
        <v>0.245</v>
      </c>
      <c r="R11" s="65">
        <f>ROUND(O11*P11*Q11,4)</f>
        <v>0.12870000000000001</v>
      </c>
      <c r="S11" s="66" t="s">
        <v>383</v>
      </c>
    </row>
    <row r="12" spans="1:19" outlineLevel="1" x14ac:dyDescent="0.2">
      <c r="A12" s="62">
        <v>7</v>
      </c>
      <c r="B12" s="63" t="s">
        <v>459</v>
      </c>
      <c r="C12" s="175" t="s">
        <v>310</v>
      </c>
      <c r="D12" s="69">
        <v>2000000012315</v>
      </c>
      <c r="E12" s="216">
        <v>568.41633909152551</v>
      </c>
      <c r="F12" s="77" t="s">
        <v>756</v>
      </c>
      <c r="G12" s="77" t="s">
        <v>516</v>
      </c>
      <c r="H12" s="77" t="s">
        <v>517</v>
      </c>
      <c r="I12" s="77">
        <v>0.44</v>
      </c>
      <c r="J12" s="77" t="s">
        <v>14</v>
      </c>
      <c r="K12" s="77">
        <v>10</v>
      </c>
      <c r="L12" s="77" t="s">
        <v>14</v>
      </c>
      <c r="M12" s="190">
        <f>(N12-2)/K12</f>
        <v>2</v>
      </c>
      <c r="N12" s="64">
        <v>22</v>
      </c>
      <c r="O12" s="65">
        <v>1.1299999999999999</v>
      </c>
      <c r="P12" s="65">
        <v>0.46500000000000002</v>
      </c>
      <c r="Q12" s="65">
        <v>0.245</v>
      </c>
      <c r="R12" s="65">
        <f>ROUND(O12*P12*Q12,4)</f>
        <v>0.12870000000000001</v>
      </c>
      <c r="S12" s="66" t="s">
        <v>383</v>
      </c>
    </row>
    <row r="13" spans="1:19" outlineLevel="1" x14ac:dyDescent="0.2">
      <c r="A13" s="62">
        <v>8</v>
      </c>
      <c r="B13" s="63" t="s">
        <v>460</v>
      </c>
      <c r="C13" s="175" t="s">
        <v>313</v>
      </c>
      <c r="D13" s="69">
        <v>4650060832767</v>
      </c>
      <c r="E13" s="216">
        <v>568.41633909152551</v>
      </c>
      <c r="F13" s="77" t="s">
        <v>756</v>
      </c>
      <c r="G13" s="77" t="s">
        <v>516</v>
      </c>
      <c r="H13" s="77" t="s">
        <v>517</v>
      </c>
      <c r="I13" s="77">
        <v>0.44</v>
      </c>
      <c r="J13" s="77" t="s">
        <v>14</v>
      </c>
      <c r="K13" s="77">
        <v>10</v>
      </c>
      <c r="L13" s="77" t="s">
        <v>14</v>
      </c>
      <c r="M13" s="190">
        <f>(N13-2)/K13</f>
        <v>2</v>
      </c>
      <c r="N13" s="64">
        <v>22</v>
      </c>
      <c r="O13" s="65">
        <v>1.1299999999999999</v>
      </c>
      <c r="P13" s="65">
        <v>0.46500000000000002</v>
      </c>
      <c r="Q13" s="65">
        <v>0.245</v>
      </c>
      <c r="R13" s="65">
        <f>ROUND(O13*P13*Q13,4)</f>
        <v>0.12870000000000001</v>
      </c>
      <c r="S13" s="66" t="s">
        <v>383</v>
      </c>
    </row>
    <row r="14" spans="1:19" s="8" customFormat="1" ht="14.25" x14ac:dyDescent="0.2">
      <c r="A14" s="56" t="s">
        <v>687</v>
      </c>
      <c r="B14" s="57"/>
      <c r="C14" s="58"/>
      <c r="D14" s="59"/>
      <c r="E14" s="209"/>
      <c r="F14" s="59"/>
      <c r="G14" s="59"/>
      <c r="H14" s="59"/>
      <c r="I14" s="59"/>
      <c r="J14" s="59"/>
      <c r="K14" s="59"/>
      <c r="L14" s="59"/>
      <c r="M14" s="122"/>
      <c r="N14" s="59"/>
      <c r="O14" s="59"/>
      <c r="P14" s="59"/>
      <c r="Q14" s="59"/>
      <c r="R14" s="59"/>
      <c r="S14" s="61"/>
    </row>
    <row r="15" spans="1:19" outlineLevel="1" x14ac:dyDescent="0.2">
      <c r="A15" s="62">
        <f>A13+1</f>
        <v>9</v>
      </c>
      <c r="B15" s="63" t="s">
        <v>461</v>
      </c>
      <c r="C15" s="175" t="s">
        <v>259</v>
      </c>
      <c r="D15" s="69">
        <v>4680296024148</v>
      </c>
      <c r="E15" s="216">
        <v>538.81132143050854</v>
      </c>
      <c r="F15" s="77" t="s">
        <v>756</v>
      </c>
      <c r="G15" s="77" t="s">
        <v>442</v>
      </c>
      <c r="H15" s="77" t="s">
        <v>515</v>
      </c>
      <c r="I15" s="77">
        <v>0.41</v>
      </c>
      <c r="J15" s="77" t="s">
        <v>14</v>
      </c>
      <c r="K15" s="77">
        <v>10</v>
      </c>
      <c r="L15" s="77" t="s">
        <v>14</v>
      </c>
      <c r="M15" s="190">
        <f>(N15-2)/K15</f>
        <v>2.2999999999999998</v>
      </c>
      <c r="N15" s="64">
        <v>25</v>
      </c>
      <c r="O15" s="64">
        <v>1.1000000000000001</v>
      </c>
      <c r="P15" s="65">
        <v>0.46</v>
      </c>
      <c r="Q15" s="65">
        <v>0.245</v>
      </c>
      <c r="R15" s="65">
        <f>ROUND(O15*P15*Q15,4)</f>
        <v>0.124</v>
      </c>
      <c r="S15" s="66" t="s">
        <v>383</v>
      </c>
    </row>
    <row r="16" spans="1:19" outlineLevel="1" x14ac:dyDescent="0.2">
      <c r="A16" s="62">
        <f>A15+1</f>
        <v>10</v>
      </c>
      <c r="B16" s="63" t="s">
        <v>462</v>
      </c>
      <c r="C16" s="175" t="s">
        <v>304</v>
      </c>
      <c r="D16" s="69">
        <v>4680296002412</v>
      </c>
      <c r="E16" s="216">
        <v>538.81132143050854</v>
      </c>
      <c r="F16" s="77" t="s">
        <v>756</v>
      </c>
      <c r="G16" s="77" t="s">
        <v>442</v>
      </c>
      <c r="H16" s="77" t="s">
        <v>515</v>
      </c>
      <c r="I16" s="77">
        <v>0.41</v>
      </c>
      <c r="J16" s="77" t="s">
        <v>14</v>
      </c>
      <c r="K16" s="77">
        <v>10</v>
      </c>
      <c r="L16" s="77" t="s">
        <v>14</v>
      </c>
      <c r="M16" s="190">
        <f>(N16-2)/K16</f>
        <v>2.2999999999999998</v>
      </c>
      <c r="N16" s="64">
        <v>25</v>
      </c>
      <c r="O16" s="64">
        <v>1.1000000000000001</v>
      </c>
      <c r="P16" s="65">
        <v>0.46</v>
      </c>
      <c r="Q16" s="65">
        <v>0.245</v>
      </c>
      <c r="R16" s="65">
        <f>ROUND(O16*P16*Q16,4)</f>
        <v>0.124</v>
      </c>
      <c r="S16" s="66" t="s">
        <v>383</v>
      </c>
    </row>
    <row r="17" spans="1:19" outlineLevel="1" x14ac:dyDescent="0.2">
      <c r="A17" s="62">
        <f>A16+1</f>
        <v>11</v>
      </c>
      <c r="B17" s="63" t="s">
        <v>463</v>
      </c>
      <c r="C17" s="175" t="s">
        <v>303</v>
      </c>
      <c r="D17" s="69">
        <v>2000000020341</v>
      </c>
      <c r="E17" s="216">
        <v>538.81132143050854</v>
      </c>
      <c r="F17" s="77" t="s">
        <v>756</v>
      </c>
      <c r="G17" s="77" t="s">
        <v>442</v>
      </c>
      <c r="H17" s="77" t="s">
        <v>515</v>
      </c>
      <c r="I17" s="77">
        <v>0.41</v>
      </c>
      <c r="J17" s="77" t="s">
        <v>14</v>
      </c>
      <c r="K17" s="77">
        <v>10</v>
      </c>
      <c r="L17" s="77" t="s">
        <v>14</v>
      </c>
      <c r="M17" s="190">
        <f>(N17-2)/K17</f>
        <v>2.2999999999999998</v>
      </c>
      <c r="N17" s="64">
        <v>25</v>
      </c>
      <c r="O17" s="64">
        <v>1.1000000000000001</v>
      </c>
      <c r="P17" s="65">
        <v>0.46</v>
      </c>
      <c r="Q17" s="65">
        <v>0.245</v>
      </c>
      <c r="R17" s="65">
        <f>ROUND(O17*P17*Q17,4)</f>
        <v>0.124</v>
      </c>
      <c r="S17" s="66" t="s">
        <v>383</v>
      </c>
    </row>
    <row r="18" spans="1:19" outlineLevel="1" x14ac:dyDescent="0.2">
      <c r="A18" s="62">
        <f>A17+1</f>
        <v>12</v>
      </c>
      <c r="B18" s="63" t="s">
        <v>464</v>
      </c>
      <c r="C18" s="175" t="s">
        <v>305</v>
      </c>
      <c r="D18" s="69">
        <v>2000000016092</v>
      </c>
      <c r="E18" s="216">
        <v>538.81132143050854</v>
      </c>
      <c r="F18" s="77" t="s">
        <v>756</v>
      </c>
      <c r="G18" s="77" t="s">
        <v>442</v>
      </c>
      <c r="H18" s="77" t="s">
        <v>515</v>
      </c>
      <c r="I18" s="77">
        <v>0.41</v>
      </c>
      <c r="J18" s="77" t="s">
        <v>14</v>
      </c>
      <c r="K18" s="77">
        <v>10</v>
      </c>
      <c r="L18" s="77" t="s">
        <v>14</v>
      </c>
      <c r="M18" s="190">
        <f>(N18-2)/K18</f>
        <v>2.2999999999999998</v>
      </c>
      <c r="N18" s="64">
        <v>25</v>
      </c>
      <c r="O18" s="64">
        <v>1.1000000000000001</v>
      </c>
      <c r="P18" s="65">
        <v>0.46</v>
      </c>
      <c r="Q18" s="65">
        <v>0.245</v>
      </c>
      <c r="R18" s="65">
        <f>ROUND(O18*P18*Q18,4)</f>
        <v>0.124</v>
      </c>
      <c r="S18" s="66" t="s">
        <v>383</v>
      </c>
    </row>
    <row r="19" spans="1:19" s="8" customFormat="1" ht="14.25" x14ac:dyDescent="0.2">
      <c r="A19" s="56" t="s">
        <v>688</v>
      </c>
      <c r="B19" s="57"/>
      <c r="C19" s="58"/>
      <c r="D19" s="59"/>
      <c r="E19" s="209"/>
      <c r="F19" s="59"/>
      <c r="G19" s="59"/>
      <c r="H19" s="59"/>
      <c r="I19" s="59"/>
      <c r="J19" s="59"/>
      <c r="K19" s="59"/>
      <c r="L19" s="59"/>
      <c r="M19" s="122"/>
      <c r="N19" s="59"/>
      <c r="O19" s="122"/>
      <c r="P19" s="59"/>
      <c r="Q19" s="59"/>
      <c r="R19" s="59"/>
      <c r="S19" s="61"/>
    </row>
    <row r="20" spans="1:19" outlineLevel="1" x14ac:dyDescent="0.2">
      <c r="A20" s="62">
        <f>A18+1</f>
        <v>13</v>
      </c>
      <c r="B20" s="63" t="s">
        <v>465</v>
      </c>
      <c r="C20" s="175" t="s">
        <v>340</v>
      </c>
      <c r="D20" s="69">
        <v>4650060835119</v>
      </c>
      <c r="E20" s="216">
        <v>609.86336381694923</v>
      </c>
      <c r="F20" s="77" t="s">
        <v>756</v>
      </c>
      <c r="G20" s="77" t="s">
        <v>518</v>
      </c>
      <c r="H20" s="77" t="s">
        <v>519</v>
      </c>
      <c r="I20" s="77">
        <v>0.41</v>
      </c>
      <c r="J20" s="77" t="s">
        <v>14</v>
      </c>
      <c r="K20" s="77">
        <v>10</v>
      </c>
      <c r="L20" s="77" t="s">
        <v>14</v>
      </c>
      <c r="M20" s="190">
        <f>(N20-2)/K20</f>
        <v>2.2000000000000002</v>
      </c>
      <c r="N20" s="64">
        <v>24</v>
      </c>
      <c r="O20" s="64">
        <v>1.1000000000000001</v>
      </c>
      <c r="P20" s="65">
        <v>0.46</v>
      </c>
      <c r="Q20" s="65">
        <v>0.245</v>
      </c>
      <c r="R20" s="65">
        <f>ROUND(O20*P20*Q20,4)</f>
        <v>0.124</v>
      </c>
      <c r="S20" s="66" t="s">
        <v>383</v>
      </c>
    </row>
    <row r="21" spans="1:19" outlineLevel="1" x14ac:dyDescent="0.2">
      <c r="A21" s="62">
        <f>A20+1</f>
        <v>14</v>
      </c>
      <c r="B21" s="63" t="s">
        <v>466</v>
      </c>
      <c r="C21" s="175" t="s">
        <v>341</v>
      </c>
      <c r="D21" s="69">
        <v>2000000063522</v>
      </c>
      <c r="E21" s="216">
        <v>609.86336381694923</v>
      </c>
      <c r="F21" s="77" t="s">
        <v>756</v>
      </c>
      <c r="G21" s="77" t="s">
        <v>518</v>
      </c>
      <c r="H21" s="77" t="s">
        <v>519</v>
      </c>
      <c r="I21" s="77">
        <v>0.41</v>
      </c>
      <c r="J21" s="77" t="s">
        <v>14</v>
      </c>
      <c r="K21" s="77">
        <v>10</v>
      </c>
      <c r="L21" s="77" t="s">
        <v>14</v>
      </c>
      <c r="M21" s="190">
        <f>(N21-2)/K21</f>
        <v>2.2000000000000002</v>
      </c>
      <c r="N21" s="64">
        <v>24</v>
      </c>
      <c r="O21" s="64">
        <v>1.1000000000000001</v>
      </c>
      <c r="P21" s="65">
        <v>0.46</v>
      </c>
      <c r="Q21" s="65">
        <v>0.245</v>
      </c>
      <c r="R21" s="65">
        <f>ROUND(O21*P21*Q21,4)</f>
        <v>0.124</v>
      </c>
      <c r="S21" s="66" t="s">
        <v>383</v>
      </c>
    </row>
    <row r="22" spans="1:19" outlineLevel="1" x14ac:dyDescent="0.2">
      <c r="A22" s="62">
        <f>A21+1</f>
        <v>15</v>
      </c>
      <c r="B22" s="63" t="s">
        <v>467</v>
      </c>
      <c r="C22" s="175" t="s">
        <v>342</v>
      </c>
      <c r="D22" s="69">
        <v>2000000070421</v>
      </c>
      <c r="E22" s="216">
        <v>609.86336381694923</v>
      </c>
      <c r="F22" s="77" t="s">
        <v>756</v>
      </c>
      <c r="G22" s="77" t="s">
        <v>518</v>
      </c>
      <c r="H22" s="77" t="s">
        <v>519</v>
      </c>
      <c r="I22" s="77">
        <v>0.41</v>
      </c>
      <c r="J22" s="77" t="s">
        <v>14</v>
      </c>
      <c r="K22" s="77">
        <v>10</v>
      </c>
      <c r="L22" s="77" t="s">
        <v>14</v>
      </c>
      <c r="M22" s="190">
        <f>(N22-2)/K22</f>
        <v>2.2000000000000002</v>
      </c>
      <c r="N22" s="64">
        <v>24</v>
      </c>
      <c r="O22" s="64">
        <v>1.1000000000000001</v>
      </c>
      <c r="P22" s="65">
        <v>0.46</v>
      </c>
      <c r="Q22" s="65">
        <v>0.245</v>
      </c>
      <c r="R22" s="65">
        <f>ROUND(O22*P22*Q22,4)</f>
        <v>0.124</v>
      </c>
      <c r="S22" s="66" t="s">
        <v>383</v>
      </c>
    </row>
    <row r="23" spans="1:19" outlineLevel="1" x14ac:dyDescent="0.2">
      <c r="A23" s="62">
        <f>A22+1</f>
        <v>16</v>
      </c>
      <c r="B23" s="63" t="s">
        <v>468</v>
      </c>
      <c r="C23" s="175" t="s">
        <v>249</v>
      </c>
      <c r="D23" s="69">
        <v>4680296011582</v>
      </c>
      <c r="E23" s="216">
        <v>609.86336381694923</v>
      </c>
      <c r="F23" s="77" t="s">
        <v>756</v>
      </c>
      <c r="G23" s="77" t="s">
        <v>518</v>
      </c>
      <c r="H23" s="77" t="s">
        <v>519</v>
      </c>
      <c r="I23" s="77">
        <v>0.41</v>
      </c>
      <c r="J23" s="77" t="s">
        <v>14</v>
      </c>
      <c r="K23" s="77">
        <v>10</v>
      </c>
      <c r="L23" s="77" t="s">
        <v>14</v>
      </c>
      <c r="M23" s="190">
        <f>(N23-2)/K23</f>
        <v>2.2000000000000002</v>
      </c>
      <c r="N23" s="64">
        <v>24</v>
      </c>
      <c r="O23" s="64">
        <v>1.1000000000000001</v>
      </c>
      <c r="P23" s="65">
        <v>0.46</v>
      </c>
      <c r="Q23" s="65">
        <v>0.245</v>
      </c>
      <c r="R23" s="65">
        <f>ROUND(O23*P23*Q23,4)</f>
        <v>0.124</v>
      </c>
      <c r="S23" s="66" t="s">
        <v>383</v>
      </c>
    </row>
    <row r="24" spans="1:19" s="8" customFormat="1" ht="14.25" x14ac:dyDescent="0.2">
      <c r="A24" s="56" t="s">
        <v>690</v>
      </c>
      <c r="B24" s="57"/>
      <c r="C24" s="58"/>
      <c r="D24" s="59"/>
      <c r="E24" s="209"/>
      <c r="F24" s="59"/>
      <c r="G24" s="59"/>
      <c r="H24" s="59"/>
      <c r="I24" s="59"/>
      <c r="J24" s="59"/>
      <c r="K24" s="59"/>
      <c r="L24" s="59"/>
      <c r="M24" s="122"/>
      <c r="N24" s="59"/>
      <c r="O24" s="59"/>
      <c r="P24" s="59"/>
      <c r="Q24" s="59"/>
      <c r="R24" s="59"/>
      <c r="S24" s="61"/>
    </row>
    <row r="25" spans="1:19" outlineLevel="1" x14ac:dyDescent="0.2">
      <c r="A25" s="62">
        <v>17</v>
      </c>
      <c r="B25" s="63" t="s">
        <v>473</v>
      </c>
      <c r="C25" s="175" t="s">
        <v>334</v>
      </c>
      <c r="D25" s="69">
        <v>4680296019212</v>
      </c>
      <c r="E25" s="216">
        <v>568.41633909152551</v>
      </c>
      <c r="F25" s="77" t="s">
        <v>756</v>
      </c>
      <c r="G25" s="77" t="s">
        <v>450</v>
      </c>
      <c r="H25" s="77" t="s">
        <v>511</v>
      </c>
      <c r="I25" s="77">
        <v>0.47</v>
      </c>
      <c r="J25" s="77" t="s">
        <v>14</v>
      </c>
      <c r="K25" s="77">
        <v>10</v>
      </c>
      <c r="L25" s="77" t="s">
        <v>14</v>
      </c>
      <c r="M25" s="190">
        <f t="shared" ref="M25:M30" si="0">(N25-2)/K25</f>
        <v>2.1</v>
      </c>
      <c r="N25" s="64">
        <v>23</v>
      </c>
      <c r="O25" s="65">
        <v>1.145</v>
      </c>
      <c r="P25" s="65">
        <v>0.47499999999999998</v>
      </c>
      <c r="Q25" s="65">
        <v>0.23499999999999999</v>
      </c>
      <c r="R25" s="65">
        <f t="shared" ref="R25:R30" si="1">ROUND(O25*P25*Q25,4)</f>
        <v>0.1278</v>
      </c>
      <c r="S25" s="66" t="s">
        <v>383</v>
      </c>
    </row>
    <row r="26" spans="1:19" outlineLevel="1" x14ac:dyDescent="0.2">
      <c r="A26" s="62">
        <f>A25+1</f>
        <v>18</v>
      </c>
      <c r="B26" s="63" t="s">
        <v>474</v>
      </c>
      <c r="C26" s="175" t="s">
        <v>264</v>
      </c>
      <c r="D26" s="69">
        <v>4680296024155</v>
      </c>
      <c r="E26" s="216">
        <v>568.41633909152551</v>
      </c>
      <c r="F26" s="77" t="s">
        <v>756</v>
      </c>
      <c r="G26" s="77" t="s">
        <v>450</v>
      </c>
      <c r="H26" s="77" t="s">
        <v>511</v>
      </c>
      <c r="I26" s="77">
        <v>0.47</v>
      </c>
      <c r="J26" s="77" t="s">
        <v>14</v>
      </c>
      <c r="K26" s="77">
        <v>10</v>
      </c>
      <c r="L26" s="77" t="s">
        <v>14</v>
      </c>
      <c r="M26" s="190">
        <f t="shared" si="0"/>
        <v>2.1</v>
      </c>
      <c r="N26" s="64">
        <v>23</v>
      </c>
      <c r="O26" s="65">
        <v>1.145</v>
      </c>
      <c r="P26" s="65">
        <v>0.47499999999999998</v>
      </c>
      <c r="Q26" s="65">
        <v>0.23499999999999999</v>
      </c>
      <c r="R26" s="65">
        <f t="shared" si="1"/>
        <v>0.1278</v>
      </c>
      <c r="S26" s="66" t="s">
        <v>383</v>
      </c>
    </row>
    <row r="27" spans="1:19" outlineLevel="1" x14ac:dyDescent="0.2">
      <c r="A27" s="62">
        <f>A26+1</f>
        <v>19</v>
      </c>
      <c r="B27" s="63" t="s">
        <v>475</v>
      </c>
      <c r="C27" s="175" t="s">
        <v>333</v>
      </c>
      <c r="D27" s="69">
        <v>4680296019199</v>
      </c>
      <c r="E27" s="216">
        <v>568.41633909152551</v>
      </c>
      <c r="F27" s="77" t="s">
        <v>756</v>
      </c>
      <c r="G27" s="77" t="s">
        <v>450</v>
      </c>
      <c r="H27" s="77" t="s">
        <v>511</v>
      </c>
      <c r="I27" s="77">
        <v>0.47</v>
      </c>
      <c r="J27" s="77" t="s">
        <v>14</v>
      </c>
      <c r="K27" s="77">
        <v>10</v>
      </c>
      <c r="L27" s="77" t="s">
        <v>14</v>
      </c>
      <c r="M27" s="190">
        <f t="shared" si="0"/>
        <v>2.1</v>
      </c>
      <c r="N27" s="64">
        <v>23</v>
      </c>
      <c r="O27" s="65">
        <v>1.145</v>
      </c>
      <c r="P27" s="65">
        <v>0.47499999999999998</v>
      </c>
      <c r="Q27" s="65">
        <v>0.23499999999999999</v>
      </c>
      <c r="R27" s="65">
        <f t="shared" si="1"/>
        <v>0.1278</v>
      </c>
      <c r="S27" s="66" t="s">
        <v>383</v>
      </c>
    </row>
    <row r="28" spans="1:19" outlineLevel="1" x14ac:dyDescent="0.2">
      <c r="A28" s="62">
        <f>A27+1</f>
        <v>20</v>
      </c>
      <c r="B28" s="63" t="s">
        <v>476</v>
      </c>
      <c r="C28" s="175" t="s">
        <v>265</v>
      </c>
      <c r="D28" s="69">
        <v>4650060833375</v>
      </c>
      <c r="E28" s="216">
        <v>568.41633909152551</v>
      </c>
      <c r="F28" s="77" t="s">
        <v>756</v>
      </c>
      <c r="G28" s="77" t="s">
        <v>450</v>
      </c>
      <c r="H28" s="77" t="s">
        <v>511</v>
      </c>
      <c r="I28" s="77">
        <v>0.47</v>
      </c>
      <c r="J28" s="77" t="s">
        <v>14</v>
      </c>
      <c r="K28" s="77">
        <v>10</v>
      </c>
      <c r="L28" s="77" t="s">
        <v>14</v>
      </c>
      <c r="M28" s="190">
        <f t="shared" si="0"/>
        <v>2.1</v>
      </c>
      <c r="N28" s="64">
        <v>23</v>
      </c>
      <c r="O28" s="65">
        <v>1.145</v>
      </c>
      <c r="P28" s="65">
        <v>0.47499999999999998</v>
      </c>
      <c r="Q28" s="65">
        <v>0.23499999999999999</v>
      </c>
      <c r="R28" s="65">
        <f t="shared" si="1"/>
        <v>0.1278</v>
      </c>
      <c r="S28" s="66" t="s">
        <v>383</v>
      </c>
    </row>
    <row r="29" spans="1:19" outlineLevel="1" x14ac:dyDescent="0.2">
      <c r="A29" s="62">
        <f>A28+1</f>
        <v>21</v>
      </c>
      <c r="B29" s="63" t="s">
        <v>477</v>
      </c>
      <c r="C29" s="175" t="s">
        <v>267</v>
      </c>
      <c r="D29" s="69">
        <v>4650060833412</v>
      </c>
      <c r="E29" s="216">
        <v>568.41633909152551</v>
      </c>
      <c r="F29" s="77" t="s">
        <v>756</v>
      </c>
      <c r="G29" s="77" t="s">
        <v>450</v>
      </c>
      <c r="H29" s="77" t="s">
        <v>511</v>
      </c>
      <c r="I29" s="77">
        <v>0.47</v>
      </c>
      <c r="J29" s="77" t="s">
        <v>14</v>
      </c>
      <c r="K29" s="77">
        <v>10</v>
      </c>
      <c r="L29" s="77" t="s">
        <v>14</v>
      </c>
      <c r="M29" s="190">
        <f t="shared" si="0"/>
        <v>2.1</v>
      </c>
      <c r="N29" s="64">
        <v>23</v>
      </c>
      <c r="O29" s="65">
        <v>1.145</v>
      </c>
      <c r="P29" s="65">
        <v>0.47499999999999998</v>
      </c>
      <c r="Q29" s="65">
        <v>0.23499999999999999</v>
      </c>
      <c r="R29" s="65">
        <f t="shared" si="1"/>
        <v>0.1278</v>
      </c>
      <c r="S29" s="66" t="s">
        <v>383</v>
      </c>
    </row>
    <row r="30" spans="1:19" outlineLevel="1" x14ac:dyDescent="0.2">
      <c r="A30" s="62">
        <f>A29+1</f>
        <v>22</v>
      </c>
      <c r="B30" s="63" t="s">
        <v>478</v>
      </c>
      <c r="C30" s="175" t="s">
        <v>266</v>
      </c>
      <c r="D30" s="69">
        <v>4650060833399</v>
      </c>
      <c r="E30" s="216">
        <v>568.41633909152551</v>
      </c>
      <c r="F30" s="77" t="s">
        <v>756</v>
      </c>
      <c r="G30" s="77" t="s">
        <v>450</v>
      </c>
      <c r="H30" s="77" t="s">
        <v>511</v>
      </c>
      <c r="I30" s="77">
        <v>0.47</v>
      </c>
      <c r="J30" s="77" t="s">
        <v>14</v>
      </c>
      <c r="K30" s="77">
        <v>10</v>
      </c>
      <c r="L30" s="77" t="s">
        <v>14</v>
      </c>
      <c r="M30" s="190">
        <f t="shared" si="0"/>
        <v>2.1</v>
      </c>
      <c r="N30" s="64">
        <v>23</v>
      </c>
      <c r="O30" s="65">
        <v>1.145</v>
      </c>
      <c r="P30" s="65">
        <v>0.47499999999999998</v>
      </c>
      <c r="Q30" s="65">
        <v>0.23499999999999999</v>
      </c>
      <c r="R30" s="65">
        <f t="shared" si="1"/>
        <v>0.1278</v>
      </c>
      <c r="S30" s="66" t="s">
        <v>383</v>
      </c>
    </row>
    <row r="31" spans="1:19" s="8" customFormat="1" ht="14.25" x14ac:dyDescent="0.2">
      <c r="A31" s="56" t="s">
        <v>691</v>
      </c>
      <c r="B31" s="57"/>
      <c r="C31" s="58"/>
      <c r="D31" s="59"/>
      <c r="E31" s="209"/>
      <c r="F31" s="59"/>
      <c r="G31" s="59"/>
      <c r="H31" s="59"/>
      <c r="I31" s="59"/>
      <c r="J31" s="59"/>
      <c r="K31" s="59"/>
      <c r="L31" s="59"/>
      <c r="M31" s="122"/>
      <c r="N31" s="59"/>
      <c r="O31" s="59"/>
      <c r="P31" s="59"/>
      <c r="Q31" s="59"/>
      <c r="R31" s="59"/>
      <c r="S31" s="61"/>
    </row>
    <row r="32" spans="1:19" outlineLevel="1" x14ac:dyDescent="0.2">
      <c r="A32" s="62">
        <f>A30+1</f>
        <v>23</v>
      </c>
      <c r="B32" s="63" t="s">
        <v>479</v>
      </c>
      <c r="C32" s="175" t="s">
        <v>244</v>
      </c>
      <c r="D32" s="69">
        <v>4607114148558</v>
      </c>
      <c r="E32" s="216">
        <v>538.81132143050854</v>
      </c>
      <c r="F32" s="77" t="s">
        <v>756</v>
      </c>
      <c r="G32" s="77" t="s">
        <v>512</v>
      </c>
      <c r="H32" s="77" t="s">
        <v>513</v>
      </c>
      <c r="I32" s="77">
        <v>0.45</v>
      </c>
      <c r="J32" s="77" t="s">
        <v>14</v>
      </c>
      <c r="K32" s="77">
        <v>10</v>
      </c>
      <c r="L32" s="77" t="s">
        <v>14</v>
      </c>
      <c r="M32" s="190">
        <f>(N32-2)/K32</f>
        <v>2.1</v>
      </c>
      <c r="N32" s="64">
        <v>23</v>
      </c>
      <c r="O32" s="65">
        <v>1.145</v>
      </c>
      <c r="P32" s="65">
        <v>0.47499999999999998</v>
      </c>
      <c r="Q32" s="65">
        <v>0.23499999999999999</v>
      </c>
      <c r="R32" s="65">
        <f>ROUND(O32*P32*Q32,4)</f>
        <v>0.1278</v>
      </c>
      <c r="S32" s="66" t="s">
        <v>383</v>
      </c>
    </row>
    <row r="33" spans="1:19" outlineLevel="1" x14ac:dyDescent="0.2">
      <c r="A33" s="62">
        <f>A32+1</f>
        <v>24</v>
      </c>
      <c r="B33" s="63" t="s">
        <v>480</v>
      </c>
      <c r="C33" s="175" t="s">
        <v>354</v>
      </c>
      <c r="D33" s="69">
        <v>4607114147551</v>
      </c>
      <c r="E33" s="216">
        <v>538.81132143050854</v>
      </c>
      <c r="F33" s="77" t="s">
        <v>756</v>
      </c>
      <c r="G33" s="77" t="s">
        <v>512</v>
      </c>
      <c r="H33" s="77" t="s">
        <v>513</v>
      </c>
      <c r="I33" s="77">
        <v>0.45</v>
      </c>
      <c r="J33" s="77" t="s">
        <v>14</v>
      </c>
      <c r="K33" s="77">
        <v>10</v>
      </c>
      <c r="L33" s="77" t="s">
        <v>14</v>
      </c>
      <c r="M33" s="190">
        <f>(N33-2)/K33</f>
        <v>2.1</v>
      </c>
      <c r="N33" s="64">
        <v>23</v>
      </c>
      <c r="O33" s="65">
        <v>1.145</v>
      </c>
      <c r="P33" s="65">
        <v>0.47499999999999998</v>
      </c>
      <c r="Q33" s="65">
        <v>0.23499999999999999</v>
      </c>
      <c r="R33" s="65">
        <f>ROUND(O33*P33*Q33,4)</f>
        <v>0.1278</v>
      </c>
      <c r="S33" s="66" t="s">
        <v>383</v>
      </c>
    </row>
    <row r="34" spans="1:19" outlineLevel="1" x14ac:dyDescent="0.2">
      <c r="A34" s="62">
        <f>A33+1</f>
        <v>25</v>
      </c>
      <c r="B34" s="63" t="s">
        <v>481</v>
      </c>
      <c r="C34" s="175" t="s">
        <v>331</v>
      </c>
      <c r="D34" s="69">
        <v>4607114147568</v>
      </c>
      <c r="E34" s="216">
        <v>538.81132143050854</v>
      </c>
      <c r="F34" s="77" t="s">
        <v>756</v>
      </c>
      <c r="G34" s="77" t="s">
        <v>512</v>
      </c>
      <c r="H34" s="77" t="s">
        <v>513</v>
      </c>
      <c r="I34" s="77">
        <v>0.45</v>
      </c>
      <c r="J34" s="77" t="s">
        <v>14</v>
      </c>
      <c r="K34" s="77">
        <v>10</v>
      </c>
      <c r="L34" s="77" t="s">
        <v>14</v>
      </c>
      <c r="M34" s="190">
        <f>(N34-2)/K34</f>
        <v>2.1</v>
      </c>
      <c r="N34" s="64">
        <v>23</v>
      </c>
      <c r="O34" s="65">
        <v>1.145</v>
      </c>
      <c r="P34" s="65">
        <v>0.47499999999999998</v>
      </c>
      <c r="Q34" s="65">
        <v>0.23499999999999999</v>
      </c>
      <c r="R34" s="65">
        <f>ROUND(O34*P34*Q34,4)</f>
        <v>0.1278</v>
      </c>
      <c r="S34" s="66" t="s">
        <v>383</v>
      </c>
    </row>
    <row r="35" spans="1:19" outlineLevel="1" x14ac:dyDescent="0.2">
      <c r="A35" s="62">
        <f>A34+1</f>
        <v>26</v>
      </c>
      <c r="B35" s="63" t="s">
        <v>482</v>
      </c>
      <c r="C35" s="175" t="s">
        <v>290</v>
      </c>
      <c r="D35" s="69">
        <v>4607114148312</v>
      </c>
      <c r="E35" s="216">
        <v>538.81132143050854</v>
      </c>
      <c r="F35" s="77" t="s">
        <v>756</v>
      </c>
      <c r="G35" s="77" t="s">
        <v>512</v>
      </c>
      <c r="H35" s="77" t="s">
        <v>513</v>
      </c>
      <c r="I35" s="77">
        <v>0.45</v>
      </c>
      <c r="J35" s="77" t="s">
        <v>14</v>
      </c>
      <c r="K35" s="77">
        <v>10</v>
      </c>
      <c r="L35" s="77" t="s">
        <v>14</v>
      </c>
      <c r="M35" s="190">
        <f>(N35-2)/K35</f>
        <v>2.1</v>
      </c>
      <c r="N35" s="64">
        <v>23</v>
      </c>
      <c r="O35" s="65">
        <v>1.145</v>
      </c>
      <c r="P35" s="65">
        <v>0.47499999999999998</v>
      </c>
      <c r="Q35" s="65">
        <v>0.23499999999999999</v>
      </c>
      <c r="R35" s="65">
        <f>ROUND(O35*P35*Q35,4)</f>
        <v>0.1278</v>
      </c>
      <c r="S35" s="66" t="s">
        <v>383</v>
      </c>
    </row>
    <row r="36" spans="1:19" s="8" customFormat="1" ht="14.25" x14ac:dyDescent="0.2">
      <c r="A36" s="56" t="s">
        <v>692</v>
      </c>
      <c r="B36" s="57"/>
      <c r="C36" s="58"/>
      <c r="D36" s="59"/>
      <c r="E36" s="209"/>
      <c r="F36" s="59"/>
      <c r="G36" s="59"/>
      <c r="H36" s="59"/>
      <c r="I36" s="59"/>
      <c r="J36" s="59"/>
      <c r="K36" s="59"/>
      <c r="L36" s="59"/>
      <c r="M36" s="122"/>
      <c r="N36" s="59"/>
      <c r="O36" s="59"/>
      <c r="P36" s="59"/>
      <c r="Q36" s="59"/>
      <c r="R36" s="59"/>
      <c r="S36" s="61"/>
    </row>
    <row r="37" spans="1:19" outlineLevel="1" x14ac:dyDescent="0.2">
      <c r="A37" s="62">
        <f>A35+1</f>
        <v>27</v>
      </c>
      <c r="B37" s="63" t="s">
        <v>483</v>
      </c>
      <c r="C37" s="175" t="s">
        <v>344</v>
      </c>
      <c r="D37" s="69">
        <v>2000000080246</v>
      </c>
      <c r="E37" s="216">
        <v>609.86336381694923</v>
      </c>
      <c r="F37" s="77" t="s">
        <v>756</v>
      </c>
      <c r="G37" s="77" t="s">
        <v>520</v>
      </c>
      <c r="H37" s="77" t="s">
        <v>521</v>
      </c>
      <c r="I37" s="77">
        <v>0.43</v>
      </c>
      <c r="J37" s="77" t="s">
        <v>14</v>
      </c>
      <c r="K37" s="77">
        <v>10</v>
      </c>
      <c r="L37" s="77" t="s">
        <v>14</v>
      </c>
      <c r="M37" s="190">
        <f t="shared" ref="M37:M42" si="2">(N37-2)/K37</f>
        <v>2.6</v>
      </c>
      <c r="N37" s="64">
        <v>28</v>
      </c>
      <c r="O37" s="65">
        <v>1.17</v>
      </c>
      <c r="P37" s="65">
        <v>0.47</v>
      </c>
      <c r="Q37" s="65">
        <v>0.27</v>
      </c>
      <c r="R37" s="65">
        <f t="shared" ref="R37:R42" si="3">ROUND(O37*P37*Q37,4)</f>
        <v>0.14849999999999999</v>
      </c>
      <c r="S37" s="66" t="s">
        <v>383</v>
      </c>
    </row>
    <row r="38" spans="1:19" outlineLevel="1" x14ac:dyDescent="0.2">
      <c r="A38" s="62">
        <f>A37+1</f>
        <v>28</v>
      </c>
      <c r="B38" s="63" t="s">
        <v>484</v>
      </c>
      <c r="C38" s="175" t="s">
        <v>294</v>
      </c>
      <c r="D38" s="69">
        <v>4650060836840</v>
      </c>
      <c r="E38" s="216">
        <v>609.86336381694923</v>
      </c>
      <c r="F38" s="77" t="s">
        <v>756</v>
      </c>
      <c r="G38" s="77" t="s">
        <v>520</v>
      </c>
      <c r="H38" s="77" t="s">
        <v>521</v>
      </c>
      <c r="I38" s="77">
        <v>0.43</v>
      </c>
      <c r="J38" s="77" t="s">
        <v>14</v>
      </c>
      <c r="K38" s="77">
        <v>10</v>
      </c>
      <c r="L38" s="77" t="s">
        <v>14</v>
      </c>
      <c r="M38" s="190">
        <f t="shared" si="2"/>
        <v>2.6</v>
      </c>
      <c r="N38" s="64">
        <v>28</v>
      </c>
      <c r="O38" s="65">
        <v>1.17</v>
      </c>
      <c r="P38" s="65">
        <v>0.47</v>
      </c>
      <c r="Q38" s="65">
        <v>0.27</v>
      </c>
      <c r="R38" s="65">
        <f t="shared" si="3"/>
        <v>0.14849999999999999</v>
      </c>
      <c r="S38" s="66" t="s">
        <v>383</v>
      </c>
    </row>
    <row r="39" spans="1:19" outlineLevel="1" x14ac:dyDescent="0.2">
      <c r="A39" s="62">
        <f>A38+1</f>
        <v>29</v>
      </c>
      <c r="B39" s="63" t="s">
        <v>485</v>
      </c>
      <c r="C39" s="175" t="s">
        <v>284</v>
      </c>
      <c r="D39" s="69">
        <v>4680296016006</v>
      </c>
      <c r="E39" s="216">
        <v>609.86336381694923</v>
      </c>
      <c r="F39" s="77" t="s">
        <v>756</v>
      </c>
      <c r="G39" s="77" t="s">
        <v>520</v>
      </c>
      <c r="H39" s="77" t="s">
        <v>521</v>
      </c>
      <c r="I39" s="77">
        <v>0.43</v>
      </c>
      <c r="J39" s="77" t="s">
        <v>14</v>
      </c>
      <c r="K39" s="77">
        <v>10</v>
      </c>
      <c r="L39" s="77" t="s">
        <v>14</v>
      </c>
      <c r="M39" s="190">
        <f t="shared" si="2"/>
        <v>2.6</v>
      </c>
      <c r="N39" s="64">
        <v>28</v>
      </c>
      <c r="O39" s="65">
        <v>1.17</v>
      </c>
      <c r="P39" s="65">
        <v>0.47</v>
      </c>
      <c r="Q39" s="65">
        <v>0.27</v>
      </c>
      <c r="R39" s="65">
        <f t="shared" si="3"/>
        <v>0.14849999999999999</v>
      </c>
      <c r="S39" s="66" t="s">
        <v>383</v>
      </c>
    </row>
    <row r="40" spans="1:19" outlineLevel="1" x14ac:dyDescent="0.2">
      <c r="A40" s="62">
        <f>A39+1</f>
        <v>30</v>
      </c>
      <c r="B40" s="63" t="s">
        <v>486</v>
      </c>
      <c r="C40" s="175" t="s">
        <v>343</v>
      </c>
      <c r="D40" s="69">
        <v>4650060835164</v>
      </c>
      <c r="E40" s="216">
        <v>609.86336381694923</v>
      </c>
      <c r="F40" s="77" t="s">
        <v>756</v>
      </c>
      <c r="G40" s="77" t="s">
        <v>520</v>
      </c>
      <c r="H40" s="77" t="s">
        <v>521</v>
      </c>
      <c r="I40" s="77">
        <v>0.43</v>
      </c>
      <c r="J40" s="77" t="s">
        <v>14</v>
      </c>
      <c r="K40" s="77">
        <v>10</v>
      </c>
      <c r="L40" s="77" t="s">
        <v>14</v>
      </c>
      <c r="M40" s="190">
        <f t="shared" si="2"/>
        <v>2.6</v>
      </c>
      <c r="N40" s="64">
        <v>28</v>
      </c>
      <c r="O40" s="65">
        <v>1.17</v>
      </c>
      <c r="P40" s="65">
        <v>0.47</v>
      </c>
      <c r="Q40" s="65">
        <v>0.27</v>
      </c>
      <c r="R40" s="65">
        <f t="shared" si="3"/>
        <v>0.14849999999999999</v>
      </c>
      <c r="S40" s="66" t="s">
        <v>383</v>
      </c>
    </row>
    <row r="41" spans="1:19" outlineLevel="1" x14ac:dyDescent="0.2">
      <c r="A41" s="62">
        <f>A40+1</f>
        <v>31</v>
      </c>
      <c r="B41" s="63" t="s">
        <v>487</v>
      </c>
      <c r="C41" s="175" t="s">
        <v>345</v>
      </c>
      <c r="D41" s="69">
        <v>4650060835188</v>
      </c>
      <c r="E41" s="216">
        <v>609.86336381694923</v>
      </c>
      <c r="F41" s="77" t="s">
        <v>756</v>
      </c>
      <c r="G41" s="77" t="s">
        <v>520</v>
      </c>
      <c r="H41" s="77" t="s">
        <v>521</v>
      </c>
      <c r="I41" s="77">
        <v>0.43</v>
      </c>
      <c r="J41" s="77" t="s">
        <v>14</v>
      </c>
      <c r="K41" s="77">
        <v>10</v>
      </c>
      <c r="L41" s="77" t="s">
        <v>14</v>
      </c>
      <c r="M41" s="190">
        <f t="shared" si="2"/>
        <v>2.6</v>
      </c>
      <c r="N41" s="64">
        <v>28</v>
      </c>
      <c r="O41" s="65">
        <v>1.17</v>
      </c>
      <c r="P41" s="65">
        <v>0.47</v>
      </c>
      <c r="Q41" s="65">
        <v>0.27</v>
      </c>
      <c r="R41" s="65">
        <f t="shared" si="3"/>
        <v>0.14849999999999999</v>
      </c>
      <c r="S41" s="66" t="s">
        <v>383</v>
      </c>
    </row>
    <row r="42" spans="1:19" outlineLevel="1" x14ac:dyDescent="0.2">
      <c r="A42" s="62">
        <f>A41+1</f>
        <v>32</v>
      </c>
      <c r="B42" s="63" t="s">
        <v>488</v>
      </c>
      <c r="C42" s="175" t="s">
        <v>346</v>
      </c>
      <c r="D42" s="69">
        <v>4650060835195</v>
      </c>
      <c r="E42" s="216">
        <v>609.86336381694923</v>
      </c>
      <c r="F42" s="77" t="s">
        <v>756</v>
      </c>
      <c r="G42" s="77" t="s">
        <v>520</v>
      </c>
      <c r="H42" s="77" t="s">
        <v>521</v>
      </c>
      <c r="I42" s="77">
        <v>0.43</v>
      </c>
      <c r="J42" s="77" t="s">
        <v>14</v>
      </c>
      <c r="K42" s="77">
        <v>10</v>
      </c>
      <c r="L42" s="77" t="s">
        <v>14</v>
      </c>
      <c r="M42" s="190">
        <f t="shared" si="2"/>
        <v>2.6</v>
      </c>
      <c r="N42" s="64">
        <v>28</v>
      </c>
      <c r="O42" s="65">
        <v>1.17</v>
      </c>
      <c r="P42" s="65">
        <v>0.47</v>
      </c>
      <c r="Q42" s="65">
        <v>0.27</v>
      </c>
      <c r="R42" s="65">
        <f t="shared" si="3"/>
        <v>0.14849999999999999</v>
      </c>
      <c r="S42" s="66" t="s">
        <v>383</v>
      </c>
    </row>
    <row r="43" spans="1:19" s="5" customFormat="1" ht="15" x14ac:dyDescent="0.2">
      <c r="A43" s="15" t="s">
        <v>696</v>
      </c>
      <c r="B43" s="16"/>
      <c r="C43" s="17"/>
      <c r="D43" s="52"/>
      <c r="E43" s="215"/>
      <c r="F43" s="52"/>
      <c r="G43" s="52"/>
      <c r="H43" s="52"/>
      <c r="I43" s="52"/>
      <c r="J43" s="52"/>
      <c r="K43" s="52"/>
      <c r="L43" s="52"/>
      <c r="M43" s="55"/>
      <c r="N43" s="52"/>
      <c r="O43" s="52"/>
      <c r="P43" s="52"/>
      <c r="Q43" s="52"/>
      <c r="R43" s="52"/>
      <c r="S43" s="60"/>
    </row>
    <row r="44" spans="1:19" s="8" customFormat="1" ht="14.25" x14ac:dyDescent="0.2">
      <c r="A44" s="56" t="s">
        <v>693</v>
      </c>
      <c r="B44" s="57"/>
      <c r="C44" s="58"/>
      <c r="D44" s="59"/>
      <c r="E44" s="209"/>
      <c r="F44" s="59"/>
      <c r="G44" s="59"/>
      <c r="H44" s="59"/>
      <c r="I44" s="59"/>
      <c r="J44" s="59"/>
      <c r="K44" s="59"/>
      <c r="L44" s="59"/>
      <c r="M44" s="122"/>
      <c r="N44" s="59"/>
      <c r="O44" s="59"/>
      <c r="P44" s="59"/>
      <c r="Q44" s="59"/>
      <c r="R44" s="59"/>
      <c r="S44" s="61"/>
    </row>
    <row r="45" spans="1:19" outlineLevel="1" x14ac:dyDescent="0.2">
      <c r="A45" s="62">
        <v>33</v>
      </c>
      <c r="B45" s="63" t="s">
        <v>437</v>
      </c>
      <c r="C45" s="175" t="s">
        <v>299</v>
      </c>
      <c r="D45" s="69">
        <v>4680296029907</v>
      </c>
      <c r="E45" s="216">
        <v>452.60151000162722</v>
      </c>
      <c r="F45" s="77" t="s">
        <v>756</v>
      </c>
      <c r="G45" s="77" t="s">
        <v>532</v>
      </c>
      <c r="H45" s="77" t="s">
        <v>533</v>
      </c>
      <c r="I45" s="77">
        <v>0.45</v>
      </c>
      <c r="J45" s="77" t="s">
        <v>14</v>
      </c>
      <c r="K45" s="77">
        <v>8</v>
      </c>
      <c r="L45" s="77" t="s">
        <v>14</v>
      </c>
      <c r="M45" s="190">
        <f>(N45-1.8)/K45</f>
        <v>1.45</v>
      </c>
      <c r="N45" s="64">
        <v>13.4</v>
      </c>
      <c r="O45" s="65">
        <v>1.145</v>
      </c>
      <c r="P45" s="65">
        <v>0.47499999999999998</v>
      </c>
      <c r="Q45" s="65">
        <v>0.23499999999999999</v>
      </c>
      <c r="R45" s="65">
        <f>ROUND(O45*P45*Q45,4)</f>
        <v>0.1278</v>
      </c>
      <c r="S45" s="66" t="s">
        <v>383</v>
      </c>
    </row>
    <row r="46" spans="1:19" outlineLevel="1" x14ac:dyDescent="0.2">
      <c r="A46" s="62">
        <f>A45+1</f>
        <v>34</v>
      </c>
      <c r="B46" s="63" t="s">
        <v>438</v>
      </c>
      <c r="C46" s="175" t="s">
        <v>255</v>
      </c>
      <c r="D46" s="69">
        <v>4680296029877</v>
      </c>
      <c r="E46" s="216">
        <v>452.60151000162722</v>
      </c>
      <c r="F46" s="77" t="s">
        <v>756</v>
      </c>
      <c r="G46" s="77" t="s">
        <v>532</v>
      </c>
      <c r="H46" s="77" t="s">
        <v>533</v>
      </c>
      <c r="I46" s="77">
        <v>0.45</v>
      </c>
      <c r="J46" s="77" t="s">
        <v>14</v>
      </c>
      <c r="K46" s="77">
        <v>8</v>
      </c>
      <c r="L46" s="77" t="s">
        <v>14</v>
      </c>
      <c r="M46" s="190">
        <f>(N46-1.8)/K46</f>
        <v>1.45</v>
      </c>
      <c r="N46" s="64">
        <v>13.4</v>
      </c>
      <c r="O46" s="65">
        <v>1.145</v>
      </c>
      <c r="P46" s="65">
        <v>0.47499999999999998</v>
      </c>
      <c r="Q46" s="65">
        <v>0.23499999999999999</v>
      </c>
      <c r="R46" s="65">
        <f t="shared" ref="R46:R57" si="4">ROUND(O46*P46*Q46,4)</f>
        <v>0.1278</v>
      </c>
      <c r="S46" s="66" t="s">
        <v>383</v>
      </c>
    </row>
    <row r="47" spans="1:19" outlineLevel="1" x14ac:dyDescent="0.2">
      <c r="A47" s="62">
        <f>A46+1</f>
        <v>35</v>
      </c>
      <c r="B47" s="63" t="s">
        <v>439</v>
      </c>
      <c r="C47" s="175" t="s">
        <v>251</v>
      </c>
      <c r="D47" s="69">
        <v>4680296029938</v>
      </c>
      <c r="E47" s="216">
        <v>452.60151000162722</v>
      </c>
      <c r="F47" s="77" t="s">
        <v>756</v>
      </c>
      <c r="G47" s="77" t="s">
        <v>532</v>
      </c>
      <c r="H47" s="77" t="s">
        <v>533</v>
      </c>
      <c r="I47" s="77">
        <v>0.45</v>
      </c>
      <c r="J47" s="77" t="s">
        <v>14</v>
      </c>
      <c r="K47" s="77">
        <v>8</v>
      </c>
      <c r="L47" s="77" t="s">
        <v>14</v>
      </c>
      <c r="M47" s="190">
        <f>(N47-1.8)/K47</f>
        <v>1.45</v>
      </c>
      <c r="N47" s="64">
        <v>13.4</v>
      </c>
      <c r="O47" s="65">
        <v>1.145</v>
      </c>
      <c r="P47" s="65">
        <v>0.47499999999999998</v>
      </c>
      <c r="Q47" s="65">
        <v>0.23499999999999999</v>
      </c>
      <c r="R47" s="65">
        <f t="shared" si="4"/>
        <v>0.1278</v>
      </c>
      <c r="S47" s="66" t="s">
        <v>383</v>
      </c>
    </row>
    <row r="48" spans="1:19" outlineLevel="1" x14ac:dyDescent="0.2">
      <c r="A48" s="62">
        <f>A47+1</f>
        <v>36</v>
      </c>
      <c r="B48" s="63" t="s">
        <v>440</v>
      </c>
      <c r="C48" s="175" t="s">
        <v>324</v>
      </c>
      <c r="D48" s="69">
        <v>4680296029952</v>
      </c>
      <c r="E48" s="216">
        <v>452.60151000162722</v>
      </c>
      <c r="F48" s="77" t="s">
        <v>756</v>
      </c>
      <c r="G48" s="77" t="s">
        <v>532</v>
      </c>
      <c r="H48" s="77" t="s">
        <v>533</v>
      </c>
      <c r="I48" s="77">
        <v>0.45</v>
      </c>
      <c r="J48" s="77" t="s">
        <v>14</v>
      </c>
      <c r="K48" s="77">
        <v>8</v>
      </c>
      <c r="L48" s="77" t="s">
        <v>14</v>
      </c>
      <c r="M48" s="190">
        <f>(N48-1.8)/K48</f>
        <v>1.45</v>
      </c>
      <c r="N48" s="64">
        <v>13.4</v>
      </c>
      <c r="O48" s="65">
        <v>1.145</v>
      </c>
      <c r="P48" s="65">
        <v>0.47499999999999998</v>
      </c>
      <c r="Q48" s="65">
        <v>0.23499999999999999</v>
      </c>
      <c r="R48" s="65">
        <f t="shared" si="4"/>
        <v>0.1278</v>
      </c>
      <c r="S48" s="66" t="s">
        <v>383</v>
      </c>
    </row>
    <row r="49" spans="1:19" s="8" customFormat="1" ht="14.25" x14ac:dyDescent="0.2">
      <c r="A49" s="56" t="s">
        <v>687</v>
      </c>
      <c r="B49" s="57"/>
      <c r="C49" s="58"/>
      <c r="D49" s="59"/>
      <c r="E49" s="209"/>
      <c r="F49" s="59"/>
      <c r="G49" s="59"/>
      <c r="H49" s="59"/>
      <c r="I49" s="59"/>
      <c r="J49" s="59"/>
      <c r="K49" s="59"/>
      <c r="L49" s="59"/>
      <c r="M49" s="122"/>
      <c r="N49" s="59"/>
      <c r="O49" s="59"/>
      <c r="P49" s="59"/>
      <c r="Q49" s="59"/>
      <c r="R49" s="59"/>
      <c r="S49" s="61"/>
    </row>
    <row r="50" spans="1:19" outlineLevel="1" x14ac:dyDescent="0.2">
      <c r="A50" s="62">
        <f>A48+1</f>
        <v>37</v>
      </c>
      <c r="B50" s="63" t="s">
        <v>441</v>
      </c>
      <c r="C50" s="175" t="s">
        <v>337</v>
      </c>
      <c r="D50" s="69">
        <v>4680296019342</v>
      </c>
      <c r="E50" s="216">
        <v>452.60151000162722</v>
      </c>
      <c r="F50" s="77" t="s">
        <v>756</v>
      </c>
      <c r="G50" s="77" t="s">
        <v>442</v>
      </c>
      <c r="H50" s="77" t="s">
        <v>515</v>
      </c>
      <c r="I50" s="77">
        <v>0.41</v>
      </c>
      <c r="J50" s="77" t="s">
        <v>14</v>
      </c>
      <c r="K50" s="77">
        <v>10</v>
      </c>
      <c r="L50" s="77" t="s">
        <v>14</v>
      </c>
      <c r="M50" s="190">
        <f>(N50-2)/K50</f>
        <v>2.2999999999999998</v>
      </c>
      <c r="N50" s="64">
        <v>25</v>
      </c>
      <c r="O50" s="123">
        <v>1.1000000000000001</v>
      </c>
      <c r="P50" s="65">
        <v>0.46</v>
      </c>
      <c r="Q50" s="65">
        <v>0.245</v>
      </c>
      <c r="R50" s="65">
        <f t="shared" si="4"/>
        <v>0.124</v>
      </c>
      <c r="S50" s="66" t="s">
        <v>383</v>
      </c>
    </row>
    <row r="51" spans="1:19" outlineLevel="1" x14ac:dyDescent="0.2">
      <c r="A51" s="62">
        <f>A50+1</f>
        <v>38</v>
      </c>
      <c r="B51" s="63" t="s">
        <v>443</v>
      </c>
      <c r="C51" s="175" t="s">
        <v>325</v>
      </c>
      <c r="D51" s="69">
        <v>4680296021499</v>
      </c>
      <c r="E51" s="216">
        <v>452.60151000162722</v>
      </c>
      <c r="F51" s="77" t="s">
        <v>756</v>
      </c>
      <c r="G51" s="77" t="s">
        <v>442</v>
      </c>
      <c r="H51" s="77" t="s">
        <v>515</v>
      </c>
      <c r="I51" s="77">
        <v>0.41</v>
      </c>
      <c r="J51" s="77" t="s">
        <v>14</v>
      </c>
      <c r="K51" s="77">
        <v>10</v>
      </c>
      <c r="L51" s="77" t="s">
        <v>14</v>
      </c>
      <c r="M51" s="190">
        <f>(N51-2)/K51</f>
        <v>2.2999999999999998</v>
      </c>
      <c r="N51" s="64">
        <v>25</v>
      </c>
      <c r="O51" s="123">
        <v>1.1000000000000001</v>
      </c>
      <c r="P51" s="65">
        <v>0.46</v>
      </c>
      <c r="Q51" s="65">
        <v>0.245</v>
      </c>
      <c r="R51" s="65">
        <f t="shared" si="4"/>
        <v>0.124</v>
      </c>
      <c r="S51" s="66" t="s">
        <v>383</v>
      </c>
    </row>
    <row r="52" spans="1:19" outlineLevel="1" x14ac:dyDescent="0.2">
      <c r="A52" s="62">
        <f>A51+1</f>
        <v>39</v>
      </c>
      <c r="B52" s="63" t="s">
        <v>444</v>
      </c>
      <c r="C52" s="175" t="s">
        <v>445</v>
      </c>
      <c r="D52" s="69">
        <v>4680296019366</v>
      </c>
      <c r="E52" s="216">
        <v>452.60151000162722</v>
      </c>
      <c r="F52" s="77" t="s">
        <v>756</v>
      </c>
      <c r="G52" s="77" t="s">
        <v>442</v>
      </c>
      <c r="H52" s="77" t="s">
        <v>515</v>
      </c>
      <c r="I52" s="77">
        <v>0.41</v>
      </c>
      <c r="J52" s="77" t="s">
        <v>14</v>
      </c>
      <c r="K52" s="77">
        <v>10</v>
      </c>
      <c r="L52" s="77" t="s">
        <v>14</v>
      </c>
      <c r="M52" s="190">
        <f>(N52-2)/K52</f>
        <v>2.2999999999999998</v>
      </c>
      <c r="N52" s="64">
        <v>25</v>
      </c>
      <c r="O52" s="123">
        <v>1.1000000000000001</v>
      </c>
      <c r="P52" s="65">
        <v>0.46</v>
      </c>
      <c r="Q52" s="65">
        <v>0.245</v>
      </c>
      <c r="R52" s="65">
        <f t="shared" si="4"/>
        <v>0.124</v>
      </c>
      <c r="S52" s="66" t="s">
        <v>383</v>
      </c>
    </row>
    <row r="53" spans="1:19" s="8" customFormat="1" ht="14.25" x14ac:dyDescent="0.2">
      <c r="A53" s="56" t="s">
        <v>694</v>
      </c>
      <c r="B53" s="57"/>
      <c r="C53" s="58"/>
      <c r="D53" s="59"/>
      <c r="E53" s="209"/>
      <c r="F53" s="59"/>
      <c r="G53" s="59"/>
      <c r="H53" s="59"/>
      <c r="I53" s="59"/>
      <c r="J53" s="59"/>
      <c r="K53" s="59"/>
      <c r="L53" s="59"/>
      <c r="M53" s="122"/>
      <c r="N53" s="59"/>
      <c r="O53" s="59"/>
      <c r="P53" s="59"/>
      <c r="Q53" s="59"/>
      <c r="R53" s="59"/>
      <c r="S53" s="61"/>
    </row>
    <row r="54" spans="1:19" outlineLevel="1" x14ac:dyDescent="0.2">
      <c r="A54" s="62">
        <f>A52+1</f>
        <v>40</v>
      </c>
      <c r="B54" s="63" t="s">
        <v>446</v>
      </c>
      <c r="C54" s="175" t="s">
        <v>260</v>
      </c>
      <c r="D54" s="69">
        <v>4680296024292</v>
      </c>
      <c r="E54" s="216">
        <v>452.60151000162722</v>
      </c>
      <c r="F54" s="77" t="s">
        <v>756</v>
      </c>
      <c r="G54" s="77" t="s">
        <v>534</v>
      </c>
      <c r="H54" s="77" t="s">
        <v>769</v>
      </c>
      <c r="I54" s="77">
        <v>0.47</v>
      </c>
      <c r="J54" s="77" t="s">
        <v>14</v>
      </c>
      <c r="K54" s="77">
        <v>10</v>
      </c>
      <c r="L54" s="77" t="s">
        <v>14</v>
      </c>
      <c r="M54" s="190">
        <f>(N54-1.8)/K54</f>
        <v>1.45</v>
      </c>
      <c r="N54" s="64">
        <v>16.3</v>
      </c>
      <c r="O54" s="65">
        <v>1.145</v>
      </c>
      <c r="P54" s="65">
        <v>0.47499999999999998</v>
      </c>
      <c r="Q54" s="65">
        <v>0.19</v>
      </c>
      <c r="R54" s="65">
        <f t="shared" si="4"/>
        <v>0.1033</v>
      </c>
      <c r="S54" s="66" t="s">
        <v>383</v>
      </c>
    </row>
    <row r="55" spans="1:19" outlineLevel="1" x14ac:dyDescent="0.2">
      <c r="A55" s="62">
        <f>A54+1</f>
        <v>41</v>
      </c>
      <c r="B55" s="63" t="s">
        <v>447</v>
      </c>
      <c r="C55" s="175" t="s">
        <v>261</v>
      </c>
      <c r="D55" s="69">
        <v>4680296024308</v>
      </c>
      <c r="E55" s="216">
        <v>452.60151000162722</v>
      </c>
      <c r="F55" s="77" t="s">
        <v>756</v>
      </c>
      <c r="G55" s="77" t="s">
        <v>534</v>
      </c>
      <c r="H55" s="77" t="s">
        <v>769</v>
      </c>
      <c r="I55" s="77">
        <v>0.47</v>
      </c>
      <c r="J55" s="77" t="s">
        <v>14</v>
      </c>
      <c r="K55" s="77">
        <v>10</v>
      </c>
      <c r="L55" s="77" t="s">
        <v>14</v>
      </c>
      <c r="M55" s="190">
        <f>(N55-1.8)/K55</f>
        <v>1.45</v>
      </c>
      <c r="N55" s="64">
        <v>16.3</v>
      </c>
      <c r="O55" s="65">
        <v>1.145</v>
      </c>
      <c r="P55" s="65">
        <v>0.47499999999999998</v>
      </c>
      <c r="Q55" s="65">
        <v>0.19</v>
      </c>
      <c r="R55" s="65">
        <f t="shared" si="4"/>
        <v>0.1033</v>
      </c>
      <c r="S55" s="66" t="s">
        <v>383</v>
      </c>
    </row>
    <row r="56" spans="1:19" outlineLevel="1" x14ac:dyDescent="0.2">
      <c r="A56" s="62">
        <f>A55+1</f>
        <v>42</v>
      </c>
      <c r="B56" s="63" t="s">
        <v>448</v>
      </c>
      <c r="C56" s="175" t="s">
        <v>262</v>
      </c>
      <c r="D56" s="69">
        <v>4680296024315</v>
      </c>
      <c r="E56" s="216">
        <v>452.60151000162722</v>
      </c>
      <c r="F56" s="77" t="s">
        <v>756</v>
      </c>
      <c r="G56" s="77" t="s">
        <v>534</v>
      </c>
      <c r="H56" s="77" t="s">
        <v>769</v>
      </c>
      <c r="I56" s="77">
        <v>0.47</v>
      </c>
      <c r="J56" s="77" t="s">
        <v>14</v>
      </c>
      <c r="K56" s="77">
        <v>10</v>
      </c>
      <c r="L56" s="77" t="s">
        <v>14</v>
      </c>
      <c r="M56" s="190">
        <f>(N56-1.8)/K56</f>
        <v>1.45</v>
      </c>
      <c r="N56" s="64">
        <v>16.3</v>
      </c>
      <c r="O56" s="65">
        <v>1.145</v>
      </c>
      <c r="P56" s="65">
        <v>0.47499999999999998</v>
      </c>
      <c r="Q56" s="65">
        <v>0.19</v>
      </c>
      <c r="R56" s="65">
        <f t="shared" si="4"/>
        <v>0.1033</v>
      </c>
      <c r="S56" s="66" t="s">
        <v>383</v>
      </c>
    </row>
    <row r="57" spans="1:19" outlineLevel="1" x14ac:dyDescent="0.2">
      <c r="A57" s="62">
        <f>A56+1</f>
        <v>43</v>
      </c>
      <c r="B57" s="63" t="s">
        <v>449</v>
      </c>
      <c r="C57" s="175" t="s">
        <v>263</v>
      </c>
      <c r="D57" s="69">
        <v>4680296024322</v>
      </c>
      <c r="E57" s="216">
        <v>452.60151000162722</v>
      </c>
      <c r="F57" s="77" t="s">
        <v>756</v>
      </c>
      <c r="G57" s="77" t="s">
        <v>534</v>
      </c>
      <c r="H57" s="77" t="s">
        <v>769</v>
      </c>
      <c r="I57" s="77">
        <v>0.47</v>
      </c>
      <c r="J57" s="77" t="s">
        <v>14</v>
      </c>
      <c r="K57" s="77">
        <v>10</v>
      </c>
      <c r="L57" s="77" t="s">
        <v>14</v>
      </c>
      <c r="M57" s="190">
        <f>(N57-1.8)/K57</f>
        <v>1.45</v>
      </c>
      <c r="N57" s="64">
        <v>16.3</v>
      </c>
      <c r="O57" s="65">
        <v>1.145</v>
      </c>
      <c r="P57" s="65">
        <v>0.47499999999999998</v>
      </c>
      <c r="Q57" s="65">
        <v>0.19</v>
      </c>
      <c r="R57" s="65">
        <f t="shared" si="4"/>
        <v>0.1033</v>
      </c>
      <c r="S57" s="66" t="s">
        <v>383</v>
      </c>
    </row>
    <row r="58" spans="1:19" s="8" customFormat="1" ht="14.25" x14ac:dyDescent="0.2">
      <c r="A58" s="56" t="s">
        <v>692</v>
      </c>
      <c r="B58" s="57"/>
      <c r="C58" s="58"/>
      <c r="D58" s="59"/>
      <c r="E58" s="209"/>
      <c r="F58" s="59"/>
      <c r="G58" s="59"/>
      <c r="H58" s="59"/>
      <c r="I58" s="59"/>
      <c r="J58" s="59"/>
      <c r="K58" s="59"/>
      <c r="L58" s="59"/>
      <c r="M58" s="122"/>
      <c r="N58" s="59"/>
      <c r="O58" s="59"/>
      <c r="P58" s="59"/>
      <c r="Q58" s="59"/>
      <c r="R58" s="59"/>
      <c r="S58" s="61"/>
    </row>
    <row r="59" spans="1:19" outlineLevel="1" x14ac:dyDescent="0.2">
      <c r="A59" s="62">
        <f>A57+1</f>
        <v>44</v>
      </c>
      <c r="B59" s="63" t="s">
        <v>451</v>
      </c>
      <c r="C59" s="175" t="s">
        <v>319</v>
      </c>
      <c r="D59" s="69">
        <v>4680296022045</v>
      </c>
      <c r="E59" s="216">
        <v>452.60151000162722</v>
      </c>
      <c r="F59" s="77" t="s">
        <v>756</v>
      </c>
      <c r="G59" s="77" t="s">
        <v>520</v>
      </c>
      <c r="H59" s="77" t="s">
        <v>521</v>
      </c>
      <c r="I59" s="77">
        <v>0.43</v>
      </c>
      <c r="J59" s="77" t="s">
        <v>14</v>
      </c>
      <c r="K59" s="77">
        <v>10</v>
      </c>
      <c r="L59" s="77" t="s">
        <v>14</v>
      </c>
      <c r="M59" s="190">
        <f>(N59-2)/K59</f>
        <v>2.6</v>
      </c>
      <c r="N59" s="64">
        <v>28</v>
      </c>
      <c r="O59" s="65">
        <v>1.17</v>
      </c>
      <c r="P59" s="65">
        <v>0.47</v>
      </c>
      <c r="Q59" s="65">
        <v>0.27</v>
      </c>
      <c r="R59" s="65">
        <f>ROUND(O59*P59*Q59,4)</f>
        <v>0.14849999999999999</v>
      </c>
      <c r="S59" s="66" t="s">
        <v>383</v>
      </c>
    </row>
    <row r="60" spans="1:19" outlineLevel="1" x14ac:dyDescent="0.2">
      <c r="A60" s="62">
        <f>A59+1</f>
        <v>45</v>
      </c>
      <c r="B60" s="63" t="s">
        <v>452</v>
      </c>
      <c r="C60" s="175" t="s">
        <v>320</v>
      </c>
      <c r="D60" s="69">
        <v>4680296022052</v>
      </c>
      <c r="E60" s="216">
        <v>452.60151000162722</v>
      </c>
      <c r="F60" s="77" t="s">
        <v>756</v>
      </c>
      <c r="G60" s="77" t="s">
        <v>520</v>
      </c>
      <c r="H60" s="77" t="s">
        <v>521</v>
      </c>
      <c r="I60" s="77">
        <v>0.43</v>
      </c>
      <c r="J60" s="77" t="s">
        <v>14</v>
      </c>
      <c r="K60" s="77">
        <v>10</v>
      </c>
      <c r="L60" s="77" t="s">
        <v>14</v>
      </c>
      <c r="M60" s="190">
        <f>(N60-2)/K60</f>
        <v>2.6</v>
      </c>
      <c r="N60" s="64">
        <v>28</v>
      </c>
      <c r="O60" s="65">
        <v>1.17</v>
      </c>
      <c r="P60" s="65">
        <v>0.47</v>
      </c>
      <c r="Q60" s="65">
        <v>0.27</v>
      </c>
      <c r="R60" s="65">
        <f>ROUND(O60*P60*Q60,4)</f>
        <v>0.14849999999999999</v>
      </c>
      <c r="S60" s="66" t="s">
        <v>383</v>
      </c>
    </row>
    <row r="61" spans="1:19" s="8" customFormat="1" ht="14.25" x14ac:dyDescent="0.2">
      <c r="A61" s="56" t="s">
        <v>695</v>
      </c>
      <c r="B61" s="57"/>
      <c r="C61" s="58"/>
      <c r="D61" s="59"/>
      <c r="E61" s="209"/>
      <c r="F61" s="59"/>
      <c r="G61" s="59"/>
      <c r="H61" s="59"/>
      <c r="I61" s="59"/>
      <c r="J61" s="59"/>
      <c r="K61" s="59"/>
      <c r="L61" s="59"/>
      <c r="M61" s="122"/>
      <c r="N61" s="59"/>
      <c r="O61" s="59"/>
      <c r="P61" s="59"/>
      <c r="Q61" s="59"/>
      <c r="R61" s="59"/>
      <c r="S61" s="61"/>
    </row>
    <row r="62" spans="1:19" outlineLevel="1" x14ac:dyDescent="0.2">
      <c r="A62" s="62">
        <v>47</v>
      </c>
      <c r="B62" s="78" t="s">
        <v>453</v>
      </c>
      <c r="C62" s="176" t="s">
        <v>288</v>
      </c>
      <c r="D62" s="68">
        <v>4680296026968</v>
      </c>
      <c r="E62" s="216">
        <v>452.60151000162722</v>
      </c>
      <c r="F62" s="77" t="s">
        <v>756</v>
      </c>
      <c r="G62" s="77" t="s">
        <v>512</v>
      </c>
      <c r="H62" s="65" t="s">
        <v>514</v>
      </c>
      <c r="I62" s="64">
        <v>0.44</v>
      </c>
      <c r="J62" s="77" t="s">
        <v>14</v>
      </c>
      <c r="K62" s="77">
        <v>10</v>
      </c>
      <c r="L62" s="77" t="s">
        <v>14</v>
      </c>
      <c r="M62" s="190">
        <f>(N62-1.8)/K62</f>
        <v>2.2999999999999998</v>
      </c>
      <c r="N62" s="64">
        <v>24.8</v>
      </c>
      <c r="O62" s="65">
        <v>1.145</v>
      </c>
      <c r="P62" s="65">
        <v>0.47499999999999998</v>
      </c>
      <c r="Q62" s="65">
        <v>0.23499999999999999</v>
      </c>
      <c r="R62" s="65">
        <f t="shared" ref="R62:R64" si="5">ROUND(O62*P62*Q62,4)</f>
        <v>0.1278</v>
      </c>
      <c r="S62" s="66" t="s">
        <v>383</v>
      </c>
    </row>
    <row r="63" spans="1:19" outlineLevel="1" x14ac:dyDescent="0.2">
      <c r="A63" s="62">
        <f>A62+1</f>
        <v>48</v>
      </c>
      <c r="B63" s="78" t="s">
        <v>454</v>
      </c>
      <c r="C63" s="176" t="s">
        <v>283</v>
      </c>
      <c r="D63" s="68">
        <v>4680296026951</v>
      </c>
      <c r="E63" s="216">
        <v>452.60151000162722</v>
      </c>
      <c r="F63" s="77" t="s">
        <v>756</v>
      </c>
      <c r="G63" s="77" t="s">
        <v>512</v>
      </c>
      <c r="H63" s="65" t="s">
        <v>514</v>
      </c>
      <c r="I63" s="64">
        <v>0.44</v>
      </c>
      <c r="J63" s="77" t="s">
        <v>14</v>
      </c>
      <c r="K63" s="77">
        <v>10</v>
      </c>
      <c r="L63" s="77" t="s">
        <v>14</v>
      </c>
      <c r="M63" s="190">
        <f>(N63-1.8)/K63</f>
        <v>2.2999999999999998</v>
      </c>
      <c r="N63" s="64">
        <v>24.8</v>
      </c>
      <c r="O63" s="65">
        <v>1.145</v>
      </c>
      <c r="P63" s="65">
        <v>0.47499999999999998</v>
      </c>
      <c r="Q63" s="65">
        <v>0.23499999999999999</v>
      </c>
      <c r="R63" s="65">
        <f t="shared" si="5"/>
        <v>0.1278</v>
      </c>
      <c r="S63" s="66" t="s">
        <v>383</v>
      </c>
    </row>
    <row r="64" spans="1:19" outlineLevel="1" x14ac:dyDescent="0.2">
      <c r="A64" s="62">
        <f>A63+1</f>
        <v>49</v>
      </c>
      <c r="B64" s="78" t="s">
        <v>455</v>
      </c>
      <c r="C64" s="176" t="s">
        <v>278</v>
      </c>
      <c r="D64" s="68">
        <v>4680296026975</v>
      </c>
      <c r="E64" s="216">
        <v>452.60151000162722</v>
      </c>
      <c r="F64" s="77" t="s">
        <v>756</v>
      </c>
      <c r="G64" s="77" t="s">
        <v>512</v>
      </c>
      <c r="H64" s="65" t="s">
        <v>514</v>
      </c>
      <c r="I64" s="64">
        <v>0.44</v>
      </c>
      <c r="J64" s="77" t="s">
        <v>14</v>
      </c>
      <c r="K64" s="77">
        <v>10</v>
      </c>
      <c r="L64" s="77" t="s">
        <v>14</v>
      </c>
      <c r="M64" s="190">
        <f>(N64-1.8)/K64</f>
        <v>2.2999999999999998</v>
      </c>
      <c r="N64" s="64">
        <v>24.8</v>
      </c>
      <c r="O64" s="65">
        <v>1.145</v>
      </c>
      <c r="P64" s="65">
        <v>0.47499999999999998</v>
      </c>
      <c r="Q64" s="65">
        <v>0.23499999999999999</v>
      </c>
      <c r="R64" s="65">
        <f t="shared" si="5"/>
        <v>0.1278</v>
      </c>
      <c r="S64" s="66" t="s">
        <v>383</v>
      </c>
    </row>
    <row r="65" spans="1:19" s="5" customFormat="1" ht="15" x14ac:dyDescent="0.2">
      <c r="A65" s="15" t="s">
        <v>697</v>
      </c>
      <c r="B65" s="16"/>
      <c r="C65" s="17"/>
      <c r="D65" s="52"/>
      <c r="E65" s="215"/>
      <c r="F65" s="52"/>
      <c r="G65" s="52"/>
      <c r="H65" s="52"/>
      <c r="I65" s="52"/>
      <c r="J65" s="52"/>
      <c r="K65" s="52"/>
      <c r="L65" s="52"/>
      <c r="M65" s="55"/>
      <c r="N65" s="52"/>
      <c r="O65" s="52"/>
      <c r="P65" s="52"/>
      <c r="Q65" s="52"/>
      <c r="R65" s="52"/>
      <c r="S65" s="60"/>
    </row>
    <row r="66" spans="1:19" s="8" customFormat="1" ht="14.25" x14ac:dyDescent="0.2">
      <c r="A66" s="56" t="s">
        <v>698</v>
      </c>
      <c r="B66" s="57"/>
      <c r="C66" s="58"/>
      <c r="D66" s="59"/>
      <c r="E66" s="209"/>
      <c r="F66" s="59"/>
      <c r="G66" s="59"/>
      <c r="H66" s="59"/>
      <c r="I66" s="59"/>
      <c r="J66" s="59"/>
      <c r="K66" s="59"/>
      <c r="L66" s="59"/>
      <c r="M66" s="122"/>
      <c r="N66" s="59"/>
      <c r="O66" s="59"/>
      <c r="P66" s="59"/>
      <c r="Q66" s="59"/>
      <c r="R66" s="59"/>
      <c r="S66" s="61"/>
    </row>
    <row r="67" spans="1:19" outlineLevel="1" x14ac:dyDescent="0.2">
      <c r="A67" s="62">
        <v>50</v>
      </c>
      <c r="B67" s="78" t="s">
        <v>745</v>
      </c>
      <c r="C67" s="176" t="s">
        <v>522</v>
      </c>
      <c r="D67" s="68">
        <v>4680296031795</v>
      </c>
      <c r="E67" s="216">
        <v>452.60151000162722</v>
      </c>
      <c r="F67" s="77" t="s">
        <v>756</v>
      </c>
      <c r="G67" s="65" t="s">
        <v>489</v>
      </c>
      <c r="H67" s="77" t="s">
        <v>536</v>
      </c>
      <c r="I67" s="77">
        <v>0.38</v>
      </c>
      <c r="J67" s="77" t="s">
        <v>14</v>
      </c>
      <c r="K67" s="77">
        <v>10</v>
      </c>
      <c r="L67" s="77" t="s">
        <v>14</v>
      </c>
      <c r="M67" s="190">
        <f>(N67-1.8)/K67</f>
        <v>1.55</v>
      </c>
      <c r="N67" s="64">
        <v>17.3</v>
      </c>
      <c r="O67" s="65">
        <v>0.81</v>
      </c>
      <c r="P67" s="65">
        <v>0.61</v>
      </c>
      <c r="Q67" s="65">
        <v>0.255</v>
      </c>
      <c r="R67" s="65">
        <f>ROUND(O67*P67*Q67,4)</f>
        <v>0.126</v>
      </c>
      <c r="S67" s="66" t="s">
        <v>383</v>
      </c>
    </row>
    <row r="68" spans="1:19" outlineLevel="1" x14ac:dyDescent="0.2">
      <c r="A68" s="62">
        <f>A67+1</f>
        <v>51</v>
      </c>
      <c r="B68" s="78" t="s">
        <v>746</v>
      </c>
      <c r="C68" s="176" t="s">
        <v>523</v>
      </c>
      <c r="D68" s="68">
        <v>4680296031801</v>
      </c>
      <c r="E68" s="216">
        <v>452.60151000162722</v>
      </c>
      <c r="F68" s="77" t="s">
        <v>756</v>
      </c>
      <c r="G68" s="65" t="s">
        <v>489</v>
      </c>
      <c r="H68" s="77" t="s">
        <v>536</v>
      </c>
      <c r="I68" s="77">
        <v>0.38</v>
      </c>
      <c r="J68" s="77" t="s">
        <v>14</v>
      </c>
      <c r="K68" s="77">
        <v>10</v>
      </c>
      <c r="L68" s="77" t="s">
        <v>14</v>
      </c>
      <c r="M68" s="190">
        <f>(N68-1.8)/K68</f>
        <v>1.55</v>
      </c>
      <c r="N68" s="64">
        <v>17.3</v>
      </c>
      <c r="O68" s="65">
        <v>0.81</v>
      </c>
      <c r="P68" s="65">
        <v>0.61</v>
      </c>
      <c r="Q68" s="65">
        <v>0.255</v>
      </c>
      <c r="R68" s="65">
        <f>ROUND(O68*P68*Q68,4)</f>
        <v>0.126</v>
      </c>
      <c r="S68" s="66" t="s">
        <v>383</v>
      </c>
    </row>
    <row r="69" spans="1:19" outlineLevel="1" x14ac:dyDescent="0.2">
      <c r="A69" s="62">
        <f>A68+1</f>
        <v>52</v>
      </c>
      <c r="B69" s="78" t="s">
        <v>747</v>
      </c>
      <c r="C69" s="176" t="s">
        <v>524</v>
      </c>
      <c r="D69" s="68">
        <v>4680296031825</v>
      </c>
      <c r="E69" s="216">
        <v>452.60151000162722</v>
      </c>
      <c r="F69" s="77" t="s">
        <v>756</v>
      </c>
      <c r="G69" s="65" t="s">
        <v>489</v>
      </c>
      <c r="H69" s="77" t="s">
        <v>536</v>
      </c>
      <c r="I69" s="77">
        <v>0.38</v>
      </c>
      <c r="J69" s="77" t="s">
        <v>14</v>
      </c>
      <c r="K69" s="77">
        <v>10</v>
      </c>
      <c r="L69" s="77" t="s">
        <v>14</v>
      </c>
      <c r="M69" s="190">
        <f>(N69-1.8)/K69</f>
        <v>1.55</v>
      </c>
      <c r="N69" s="64">
        <v>17.3</v>
      </c>
      <c r="O69" s="65">
        <v>0.81</v>
      </c>
      <c r="P69" s="65">
        <v>0.61</v>
      </c>
      <c r="Q69" s="65">
        <v>0.255</v>
      </c>
      <c r="R69" s="65">
        <f>ROUND(O69*P69*Q69,4)</f>
        <v>0.126</v>
      </c>
      <c r="S69" s="66" t="s">
        <v>383</v>
      </c>
    </row>
    <row r="70" spans="1:19" outlineLevel="1" x14ac:dyDescent="0.2">
      <c r="A70" s="62">
        <f>A69+1</f>
        <v>53</v>
      </c>
      <c r="B70" s="78" t="s">
        <v>748</v>
      </c>
      <c r="C70" s="176" t="s">
        <v>525</v>
      </c>
      <c r="D70" s="68">
        <v>4680296031825</v>
      </c>
      <c r="E70" s="216">
        <v>452.60151000162722</v>
      </c>
      <c r="F70" s="77" t="s">
        <v>756</v>
      </c>
      <c r="G70" s="65" t="s">
        <v>489</v>
      </c>
      <c r="H70" s="77" t="s">
        <v>536</v>
      </c>
      <c r="I70" s="77">
        <v>0.38</v>
      </c>
      <c r="J70" s="77" t="s">
        <v>14</v>
      </c>
      <c r="K70" s="77">
        <v>10</v>
      </c>
      <c r="L70" s="77" t="s">
        <v>14</v>
      </c>
      <c r="M70" s="190">
        <f>(N70-1.8)/K70</f>
        <v>1.55</v>
      </c>
      <c r="N70" s="64">
        <v>17.3</v>
      </c>
      <c r="O70" s="65">
        <v>0.81</v>
      </c>
      <c r="P70" s="65">
        <v>0.61</v>
      </c>
      <c r="Q70" s="65">
        <v>0.255</v>
      </c>
      <c r="R70" s="65">
        <f>ROUND(O70*P70*Q70,4)</f>
        <v>0.126</v>
      </c>
      <c r="S70" s="66" t="s">
        <v>383</v>
      </c>
    </row>
    <row r="71" spans="1:19" s="8" customFormat="1" ht="14.25" x14ac:dyDescent="0.2">
      <c r="A71" s="56" t="s">
        <v>699</v>
      </c>
      <c r="B71" s="57"/>
      <c r="C71" s="58"/>
      <c r="D71" s="59"/>
      <c r="E71" s="209"/>
      <c r="F71" s="59"/>
      <c r="G71" s="59"/>
      <c r="H71" s="59"/>
      <c r="I71" s="59"/>
      <c r="J71" s="59"/>
      <c r="K71" s="59"/>
      <c r="L71" s="59"/>
      <c r="M71" s="122"/>
      <c r="N71" s="59"/>
      <c r="O71" s="59"/>
      <c r="P71" s="59"/>
      <c r="Q71" s="59"/>
      <c r="R71" s="59"/>
      <c r="S71" s="61"/>
    </row>
    <row r="72" spans="1:19" outlineLevel="1" x14ac:dyDescent="0.2">
      <c r="A72" s="62">
        <f>A70+1</f>
        <v>54</v>
      </c>
      <c r="B72" s="63" t="s">
        <v>749</v>
      </c>
      <c r="C72" s="175" t="s">
        <v>491</v>
      </c>
      <c r="D72" s="68">
        <v>4680296032495</v>
      </c>
      <c r="E72" s="216">
        <v>452.60151000162722</v>
      </c>
      <c r="F72" s="77" t="s">
        <v>756</v>
      </c>
      <c r="G72" s="65" t="s">
        <v>489</v>
      </c>
      <c r="H72" s="77" t="s">
        <v>497</v>
      </c>
      <c r="I72" s="65">
        <v>0.41</v>
      </c>
      <c r="J72" s="77" t="s">
        <v>14</v>
      </c>
      <c r="K72" s="77">
        <v>10</v>
      </c>
      <c r="L72" s="77" t="s">
        <v>14</v>
      </c>
      <c r="M72" s="190">
        <f>(N72-1.8)/K72</f>
        <v>1.65</v>
      </c>
      <c r="N72" s="64">
        <v>18.3</v>
      </c>
      <c r="O72" s="65">
        <v>0.81</v>
      </c>
      <c r="P72" s="65">
        <v>0.61</v>
      </c>
      <c r="Q72" s="65">
        <v>0.255</v>
      </c>
      <c r="R72" s="65">
        <f>ROUND(O72*P72*Q72,4)</f>
        <v>0.126</v>
      </c>
      <c r="S72" s="66" t="s">
        <v>383</v>
      </c>
    </row>
    <row r="73" spans="1:19" outlineLevel="1" x14ac:dyDescent="0.2">
      <c r="A73" s="62">
        <f>A72+1</f>
        <v>55</v>
      </c>
      <c r="B73" s="63" t="s">
        <v>750</v>
      </c>
      <c r="C73" s="175" t="s">
        <v>492</v>
      </c>
      <c r="D73" s="68">
        <v>4680296032488</v>
      </c>
      <c r="E73" s="216">
        <v>452.60151000162722</v>
      </c>
      <c r="F73" s="77" t="s">
        <v>756</v>
      </c>
      <c r="G73" s="65" t="s">
        <v>489</v>
      </c>
      <c r="H73" s="77" t="s">
        <v>497</v>
      </c>
      <c r="I73" s="65">
        <v>0.41</v>
      </c>
      <c r="J73" s="77" t="s">
        <v>14</v>
      </c>
      <c r="K73" s="77">
        <v>10</v>
      </c>
      <c r="L73" s="77" t="s">
        <v>14</v>
      </c>
      <c r="M73" s="190">
        <f>(N73-1.8)/K73</f>
        <v>1.65</v>
      </c>
      <c r="N73" s="64">
        <v>18.3</v>
      </c>
      <c r="O73" s="65">
        <v>0.81</v>
      </c>
      <c r="P73" s="65">
        <v>0.61</v>
      </c>
      <c r="Q73" s="65">
        <v>0.255</v>
      </c>
      <c r="R73" s="65">
        <f>ROUND(O73*P73*Q73,4)</f>
        <v>0.126</v>
      </c>
      <c r="S73" s="66" t="s">
        <v>383</v>
      </c>
    </row>
    <row r="74" spans="1:19" outlineLevel="1" x14ac:dyDescent="0.2">
      <c r="A74" s="62">
        <f>A73+1</f>
        <v>56</v>
      </c>
      <c r="B74" s="63" t="s">
        <v>751</v>
      </c>
      <c r="C74" s="175" t="s">
        <v>493</v>
      </c>
      <c r="D74" s="68">
        <v>4680296032501</v>
      </c>
      <c r="E74" s="216">
        <v>452.60151000162722</v>
      </c>
      <c r="F74" s="77" t="s">
        <v>756</v>
      </c>
      <c r="G74" s="65" t="s">
        <v>489</v>
      </c>
      <c r="H74" s="77" t="s">
        <v>497</v>
      </c>
      <c r="I74" s="65">
        <v>0.41</v>
      </c>
      <c r="J74" s="77" t="s">
        <v>14</v>
      </c>
      <c r="K74" s="77">
        <v>10</v>
      </c>
      <c r="L74" s="77" t="s">
        <v>14</v>
      </c>
      <c r="M74" s="190">
        <f>(N74-1.8)/K74</f>
        <v>1.65</v>
      </c>
      <c r="N74" s="64">
        <v>18.3</v>
      </c>
      <c r="O74" s="65">
        <v>0.81</v>
      </c>
      <c r="P74" s="65">
        <v>0.61</v>
      </c>
      <c r="Q74" s="65">
        <v>0.255</v>
      </c>
      <c r="R74" s="65">
        <f>ROUND(O74*P74*Q74,4)</f>
        <v>0.126</v>
      </c>
      <c r="S74" s="66" t="s">
        <v>383</v>
      </c>
    </row>
    <row r="75" spans="1:19" s="8" customFormat="1" ht="14.25" x14ac:dyDescent="0.2">
      <c r="A75" s="56" t="s">
        <v>700</v>
      </c>
      <c r="B75" s="57"/>
      <c r="C75" s="58"/>
      <c r="D75" s="59"/>
      <c r="E75" s="209"/>
      <c r="F75" s="59"/>
      <c r="G75" s="59"/>
      <c r="H75" s="59"/>
      <c r="I75" s="59"/>
      <c r="J75" s="59"/>
      <c r="K75" s="59"/>
      <c r="L75" s="59"/>
      <c r="M75" s="122"/>
      <c r="N75" s="59"/>
      <c r="O75" s="59"/>
      <c r="P75" s="59"/>
      <c r="Q75" s="59"/>
      <c r="R75" s="59"/>
      <c r="S75" s="61"/>
    </row>
    <row r="76" spans="1:19" outlineLevel="1" x14ac:dyDescent="0.2">
      <c r="A76" s="62">
        <f>A74+1</f>
        <v>57</v>
      </c>
      <c r="B76" s="63" t="s">
        <v>752</v>
      </c>
      <c r="C76" s="175" t="s">
        <v>494</v>
      </c>
      <c r="D76" s="68">
        <v>4680296032778</v>
      </c>
      <c r="E76" s="216">
        <v>452.60151000162722</v>
      </c>
      <c r="F76" s="77" t="s">
        <v>756</v>
      </c>
      <c r="G76" s="65" t="s">
        <v>489</v>
      </c>
      <c r="H76" s="65" t="s">
        <v>497</v>
      </c>
      <c r="I76" s="65">
        <v>0.41</v>
      </c>
      <c r="J76" s="77" t="s">
        <v>14</v>
      </c>
      <c r="K76" s="77">
        <v>10</v>
      </c>
      <c r="L76" s="77" t="s">
        <v>14</v>
      </c>
      <c r="M76" s="190">
        <f>(N76-1.8)/K76</f>
        <v>1.65</v>
      </c>
      <c r="N76" s="64">
        <v>18.3</v>
      </c>
      <c r="O76" s="65">
        <v>0.81</v>
      </c>
      <c r="P76" s="65">
        <v>0.61</v>
      </c>
      <c r="Q76" s="65">
        <v>0.255</v>
      </c>
      <c r="R76" s="65">
        <f>ROUND(O76*P76*Q76,4)</f>
        <v>0.126</v>
      </c>
      <c r="S76" s="66" t="s">
        <v>383</v>
      </c>
    </row>
    <row r="77" spans="1:19" outlineLevel="1" x14ac:dyDescent="0.2">
      <c r="A77" s="62">
        <f>A76+1</f>
        <v>58</v>
      </c>
      <c r="B77" s="63" t="s">
        <v>753</v>
      </c>
      <c r="C77" s="175" t="s">
        <v>495</v>
      </c>
      <c r="D77" s="68">
        <v>4680296032761</v>
      </c>
      <c r="E77" s="216">
        <v>452.60151000162722</v>
      </c>
      <c r="F77" s="77" t="s">
        <v>756</v>
      </c>
      <c r="G77" s="65" t="s">
        <v>489</v>
      </c>
      <c r="H77" s="65" t="s">
        <v>497</v>
      </c>
      <c r="I77" s="65">
        <v>0.41</v>
      </c>
      <c r="J77" s="77" t="s">
        <v>14</v>
      </c>
      <c r="K77" s="77">
        <v>10</v>
      </c>
      <c r="L77" s="77" t="s">
        <v>14</v>
      </c>
      <c r="M77" s="190">
        <f>(N77-1.8)/K77</f>
        <v>1.65</v>
      </c>
      <c r="N77" s="64">
        <v>18.3</v>
      </c>
      <c r="O77" s="65">
        <v>0.81</v>
      </c>
      <c r="P77" s="65">
        <v>0.61</v>
      </c>
      <c r="Q77" s="65">
        <v>0.255</v>
      </c>
      <c r="R77" s="65">
        <f>ROUND(O77*P77*Q77,4)</f>
        <v>0.126</v>
      </c>
      <c r="S77" s="66" t="s">
        <v>383</v>
      </c>
    </row>
    <row r="78" spans="1:19" outlineLevel="1" x14ac:dyDescent="0.2">
      <c r="A78" s="62">
        <f>A77+1</f>
        <v>59</v>
      </c>
      <c r="B78" s="63" t="s">
        <v>754</v>
      </c>
      <c r="C78" s="175" t="s">
        <v>496</v>
      </c>
      <c r="D78" s="68">
        <v>4680296032785</v>
      </c>
      <c r="E78" s="216">
        <v>452.60151000162722</v>
      </c>
      <c r="F78" s="77" t="s">
        <v>756</v>
      </c>
      <c r="G78" s="65" t="s">
        <v>489</v>
      </c>
      <c r="H78" s="65" t="s">
        <v>497</v>
      </c>
      <c r="I78" s="65">
        <v>0.41</v>
      </c>
      <c r="J78" s="77" t="s">
        <v>14</v>
      </c>
      <c r="K78" s="77">
        <v>10</v>
      </c>
      <c r="L78" s="77" t="s">
        <v>14</v>
      </c>
      <c r="M78" s="190">
        <f>(N78-1.8)/K78</f>
        <v>1.65</v>
      </c>
      <c r="N78" s="64">
        <v>18.3</v>
      </c>
      <c r="O78" s="65">
        <v>0.81</v>
      </c>
      <c r="P78" s="65">
        <v>0.61</v>
      </c>
      <c r="Q78" s="65">
        <v>0.255</v>
      </c>
      <c r="R78" s="65">
        <f>ROUND(O78*P78*Q78,4)</f>
        <v>0.126</v>
      </c>
      <c r="S78" s="66" t="s">
        <v>383</v>
      </c>
    </row>
    <row r="79" spans="1:19" ht="14.25" outlineLevel="1" x14ac:dyDescent="0.2">
      <c r="A79" s="56" t="s">
        <v>804</v>
      </c>
      <c r="B79" s="57"/>
      <c r="C79" s="58"/>
      <c r="D79" s="59"/>
      <c r="E79" s="209"/>
      <c r="F79" s="59"/>
      <c r="G79" s="59"/>
      <c r="H79" s="59"/>
      <c r="I79" s="59"/>
      <c r="J79" s="59"/>
      <c r="K79" s="59"/>
      <c r="L79" s="59"/>
      <c r="M79" s="122"/>
      <c r="N79" s="59"/>
      <c r="O79" s="59"/>
      <c r="P79" s="59"/>
      <c r="Q79" s="59"/>
      <c r="R79" s="59"/>
      <c r="S79" s="61"/>
    </row>
    <row r="80" spans="1:19" outlineLevel="1" x14ac:dyDescent="0.2">
      <c r="A80" s="62">
        <v>60</v>
      </c>
      <c r="B80" s="63" t="s">
        <v>806</v>
      </c>
      <c r="C80" s="175" t="s">
        <v>805</v>
      </c>
      <c r="D80" s="68">
        <v>4680296034666</v>
      </c>
      <c r="E80" s="216">
        <v>486.59</v>
      </c>
      <c r="F80" s="77" t="s">
        <v>756</v>
      </c>
      <c r="G80" s="65" t="s">
        <v>489</v>
      </c>
      <c r="H80" s="65" t="s">
        <v>497</v>
      </c>
      <c r="I80" s="65">
        <v>0.41</v>
      </c>
      <c r="J80" s="77" t="s">
        <v>14</v>
      </c>
      <c r="K80" s="77">
        <v>10</v>
      </c>
      <c r="L80" s="77" t="s">
        <v>14</v>
      </c>
      <c r="M80" s="190">
        <f>(N80-1.8)/K80</f>
        <v>1.65</v>
      </c>
      <c r="N80" s="64">
        <v>18.3</v>
      </c>
      <c r="O80" s="65">
        <v>0.81</v>
      </c>
      <c r="P80" s="65">
        <v>0.61</v>
      </c>
      <c r="Q80" s="65">
        <v>0.255</v>
      </c>
      <c r="R80" s="65">
        <f>ROUND(O80*P80*Q80,4)</f>
        <v>0.126</v>
      </c>
      <c r="S80" s="66" t="s">
        <v>383</v>
      </c>
    </row>
    <row r="81" spans="1:19" outlineLevel="1" x14ac:dyDescent="0.2">
      <c r="A81" s="62">
        <v>61</v>
      </c>
      <c r="B81" s="63" t="s">
        <v>808</v>
      </c>
      <c r="C81" s="175" t="s">
        <v>807</v>
      </c>
      <c r="D81" s="68">
        <v>4680296034659</v>
      </c>
      <c r="E81" s="216">
        <v>486.59</v>
      </c>
      <c r="F81" s="77" t="s">
        <v>756</v>
      </c>
      <c r="G81" s="65" t="s">
        <v>489</v>
      </c>
      <c r="H81" s="65" t="s">
        <v>497</v>
      </c>
      <c r="I81" s="65">
        <v>0.41</v>
      </c>
      <c r="J81" s="77" t="s">
        <v>14</v>
      </c>
      <c r="K81" s="77">
        <v>10</v>
      </c>
      <c r="L81" s="77" t="s">
        <v>14</v>
      </c>
      <c r="M81" s="190">
        <f>(N81-1.8)/K81</f>
        <v>1.65</v>
      </c>
      <c r="N81" s="64">
        <v>18.3</v>
      </c>
      <c r="O81" s="65">
        <v>0.81</v>
      </c>
      <c r="P81" s="65">
        <v>0.61</v>
      </c>
      <c r="Q81" s="65">
        <v>0.255</v>
      </c>
      <c r="R81" s="65">
        <f>ROUND(O81*P81*Q81,4)</f>
        <v>0.126</v>
      </c>
      <c r="S81" s="66" t="s">
        <v>383</v>
      </c>
    </row>
    <row r="82" spans="1:19" outlineLevel="1" x14ac:dyDescent="0.2">
      <c r="A82" s="62">
        <v>62</v>
      </c>
      <c r="B82" s="63" t="s">
        <v>810</v>
      </c>
      <c r="C82" s="175" t="s">
        <v>809</v>
      </c>
      <c r="D82" s="68">
        <v>4680296034673</v>
      </c>
      <c r="E82" s="216">
        <v>486.59</v>
      </c>
      <c r="F82" s="77" t="s">
        <v>756</v>
      </c>
      <c r="G82" s="65" t="s">
        <v>489</v>
      </c>
      <c r="H82" s="65" t="s">
        <v>497</v>
      </c>
      <c r="I82" s="65">
        <v>0.41</v>
      </c>
      <c r="J82" s="77" t="s">
        <v>14</v>
      </c>
      <c r="K82" s="77">
        <v>10</v>
      </c>
      <c r="L82" s="77" t="s">
        <v>14</v>
      </c>
      <c r="M82" s="190">
        <f>(N82-1.8)/K82</f>
        <v>1.65</v>
      </c>
      <c r="N82" s="64">
        <v>18.3</v>
      </c>
      <c r="O82" s="65">
        <v>0.81</v>
      </c>
      <c r="P82" s="65">
        <v>0.61</v>
      </c>
      <c r="Q82" s="65">
        <v>0.255</v>
      </c>
      <c r="R82" s="65">
        <f>ROUND(O82*P82*Q82,4)</f>
        <v>0.126</v>
      </c>
      <c r="S82" s="66" t="s">
        <v>383</v>
      </c>
    </row>
    <row r="83" spans="1:19" outlineLevel="1" x14ac:dyDescent="0.2">
      <c r="A83" s="62">
        <v>63</v>
      </c>
      <c r="B83" s="63" t="s">
        <v>812</v>
      </c>
      <c r="C83" s="175" t="s">
        <v>811</v>
      </c>
      <c r="D83" s="68">
        <v>4680296034680</v>
      </c>
      <c r="E83" s="216">
        <v>486.59</v>
      </c>
      <c r="F83" s="77" t="s">
        <v>756</v>
      </c>
      <c r="G83" s="65" t="s">
        <v>489</v>
      </c>
      <c r="H83" s="65" t="s">
        <v>497</v>
      </c>
      <c r="I83" s="65">
        <v>0.41</v>
      </c>
      <c r="J83" s="77" t="s">
        <v>14</v>
      </c>
      <c r="K83" s="77">
        <v>10</v>
      </c>
      <c r="L83" s="77" t="s">
        <v>14</v>
      </c>
      <c r="M83" s="190">
        <f>(N83-1.8)/K83</f>
        <v>1.65</v>
      </c>
      <c r="N83" s="64">
        <v>18.3</v>
      </c>
      <c r="O83" s="65">
        <v>0.81</v>
      </c>
      <c r="P83" s="65">
        <v>0.61</v>
      </c>
      <c r="Q83" s="65">
        <v>0.255</v>
      </c>
      <c r="R83" s="65">
        <f>ROUND(O83*P83*Q83,4)</f>
        <v>0.126</v>
      </c>
      <c r="S83" s="66" t="s">
        <v>383</v>
      </c>
    </row>
    <row r="84" spans="1:19" s="5" customFormat="1" ht="15" x14ac:dyDescent="0.2">
      <c r="A84" s="15" t="s">
        <v>757</v>
      </c>
      <c r="B84" s="16"/>
      <c r="C84" s="17"/>
      <c r="D84" s="52"/>
      <c r="E84" s="215"/>
      <c r="F84" s="52"/>
      <c r="G84" s="52"/>
      <c r="H84" s="52"/>
      <c r="I84" s="52"/>
      <c r="J84" s="52"/>
      <c r="K84" s="52"/>
      <c r="L84" s="52"/>
      <c r="M84" s="55"/>
      <c r="N84" s="52"/>
      <c r="O84" s="52"/>
      <c r="P84" s="52"/>
      <c r="Q84" s="52"/>
      <c r="R84" s="52"/>
      <c r="S84" s="60"/>
    </row>
    <row r="85" spans="1:19" s="8" customFormat="1" ht="14.25" x14ac:dyDescent="0.2">
      <c r="A85" s="56" t="s">
        <v>689</v>
      </c>
      <c r="B85" s="57"/>
      <c r="C85" s="58"/>
      <c r="D85" s="59"/>
      <c r="E85" s="209"/>
      <c r="F85" s="59"/>
      <c r="G85" s="59"/>
      <c r="H85" s="59"/>
      <c r="I85" s="59"/>
      <c r="J85" s="59"/>
      <c r="K85" s="59"/>
      <c r="L85" s="59"/>
      <c r="M85" s="122"/>
      <c r="N85" s="59"/>
      <c r="O85" s="59"/>
      <c r="P85" s="59"/>
      <c r="Q85" s="59"/>
      <c r="R85" s="59"/>
      <c r="S85" s="61"/>
    </row>
    <row r="86" spans="1:19" outlineLevel="1" x14ac:dyDescent="0.2">
      <c r="A86" s="62">
        <v>64</v>
      </c>
      <c r="B86" s="63" t="s">
        <v>403</v>
      </c>
      <c r="C86" s="175" t="s">
        <v>245</v>
      </c>
      <c r="D86" s="69">
        <v>4607114148619</v>
      </c>
      <c r="E86" s="216">
        <v>465.51338115254242</v>
      </c>
      <c r="F86" s="77" t="s">
        <v>756</v>
      </c>
      <c r="G86" s="77" t="s">
        <v>577</v>
      </c>
      <c r="H86" s="77"/>
      <c r="I86" s="77" t="s">
        <v>362</v>
      </c>
      <c r="J86" s="77" t="s">
        <v>14</v>
      </c>
      <c r="K86" s="77">
        <v>10</v>
      </c>
      <c r="L86" s="77" t="s">
        <v>14</v>
      </c>
      <c r="M86" s="189">
        <f>(N86-0.45)/K86</f>
        <v>0.5149999999999999</v>
      </c>
      <c r="N86" s="64">
        <v>5.6</v>
      </c>
      <c r="O86" s="65">
        <v>0.92</v>
      </c>
      <c r="P86" s="65">
        <v>0.14499999999999999</v>
      </c>
      <c r="Q86" s="65">
        <v>0.28499999999999998</v>
      </c>
      <c r="R86" s="65">
        <f>ROUND(O86*P86*Q86,4)</f>
        <v>3.7999999999999999E-2</v>
      </c>
      <c r="S86" s="66" t="s">
        <v>383</v>
      </c>
    </row>
    <row r="87" spans="1:19" outlineLevel="1" x14ac:dyDescent="0.2">
      <c r="A87" s="62">
        <f>A86+1</f>
        <v>65</v>
      </c>
      <c r="B87" s="63" t="s">
        <v>404</v>
      </c>
      <c r="C87" s="175" t="s">
        <v>329</v>
      </c>
      <c r="D87" s="69">
        <v>4607114147810</v>
      </c>
      <c r="E87" s="216">
        <v>465.51338115254242</v>
      </c>
      <c r="F87" s="77" t="s">
        <v>756</v>
      </c>
      <c r="G87" s="77" t="s">
        <v>577</v>
      </c>
      <c r="H87" s="77"/>
      <c r="I87" s="77" t="s">
        <v>362</v>
      </c>
      <c r="J87" s="77" t="s">
        <v>14</v>
      </c>
      <c r="K87" s="77">
        <v>10</v>
      </c>
      <c r="L87" s="77" t="s">
        <v>14</v>
      </c>
      <c r="M87" s="189">
        <f t="shared" ref="M87:M147" si="6">(N87-0.45)/K87</f>
        <v>0.5149999999999999</v>
      </c>
      <c r="N87" s="64">
        <v>5.6</v>
      </c>
      <c r="O87" s="65">
        <v>0.92</v>
      </c>
      <c r="P87" s="65">
        <v>0.14499999999999999</v>
      </c>
      <c r="Q87" s="65">
        <v>0.28499999999999998</v>
      </c>
      <c r="R87" s="65">
        <f>ROUND(O87*P87*Q87,4)</f>
        <v>3.7999999999999999E-2</v>
      </c>
      <c r="S87" s="66" t="s">
        <v>383</v>
      </c>
    </row>
    <row r="88" spans="1:19" outlineLevel="1" x14ac:dyDescent="0.2">
      <c r="A88" s="62">
        <f>A87+1</f>
        <v>66</v>
      </c>
      <c r="B88" s="63" t="s">
        <v>405</v>
      </c>
      <c r="C88" s="175" t="s">
        <v>291</v>
      </c>
      <c r="D88" s="69">
        <v>4607114148374</v>
      </c>
      <c r="E88" s="216">
        <v>465.51338115254242</v>
      </c>
      <c r="F88" s="77" t="s">
        <v>756</v>
      </c>
      <c r="G88" s="77" t="s">
        <v>577</v>
      </c>
      <c r="H88" s="77"/>
      <c r="I88" s="77" t="s">
        <v>362</v>
      </c>
      <c r="J88" s="77" t="s">
        <v>14</v>
      </c>
      <c r="K88" s="77">
        <v>10</v>
      </c>
      <c r="L88" s="77" t="s">
        <v>14</v>
      </c>
      <c r="M88" s="189">
        <f t="shared" si="6"/>
        <v>0.5149999999999999</v>
      </c>
      <c r="N88" s="64">
        <v>5.6</v>
      </c>
      <c r="O88" s="65">
        <v>0.92</v>
      </c>
      <c r="P88" s="65">
        <v>0.14499999999999999</v>
      </c>
      <c r="Q88" s="65">
        <v>0.28499999999999998</v>
      </c>
      <c r="R88" s="65">
        <f>ROUND(O88*P88*Q88,4)</f>
        <v>3.7999999999999999E-2</v>
      </c>
      <c r="S88" s="66" t="s">
        <v>383</v>
      </c>
    </row>
    <row r="89" spans="1:19" outlineLevel="1" x14ac:dyDescent="0.2">
      <c r="A89" s="62">
        <f>A88+1</f>
        <v>67</v>
      </c>
      <c r="B89" s="63" t="s">
        <v>406</v>
      </c>
      <c r="C89" s="175" t="s">
        <v>253</v>
      </c>
      <c r="D89" s="69">
        <v>4607114147827</v>
      </c>
      <c r="E89" s="216">
        <v>465.51338115254242</v>
      </c>
      <c r="F89" s="77" t="s">
        <v>756</v>
      </c>
      <c r="G89" s="77" t="s">
        <v>577</v>
      </c>
      <c r="H89" s="77"/>
      <c r="I89" s="77" t="s">
        <v>362</v>
      </c>
      <c r="J89" s="77" t="s">
        <v>14</v>
      </c>
      <c r="K89" s="77">
        <v>10</v>
      </c>
      <c r="L89" s="77" t="s">
        <v>14</v>
      </c>
      <c r="M89" s="189">
        <f t="shared" si="6"/>
        <v>0.5149999999999999</v>
      </c>
      <c r="N89" s="64">
        <v>5.6</v>
      </c>
      <c r="O89" s="65">
        <v>0.92</v>
      </c>
      <c r="P89" s="65">
        <v>0.14499999999999999</v>
      </c>
      <c r="Q89" s="65">
        <v>0.28499999999999998</v>
      </c>
      <c r="R89" s="65">
        <f>ROUND(O89*P89*Q89,4)</f>
        <v>3.7999999999999999E-2</v>
      </c>
      <c r="S89" s="66" t="s">
        <v>383</v>
      </c>
    </row>
    <row r="90" spans="1:19" outlineLevel="1" x14ac:dyDescent="0.2">
      <c r="A90" s="62">
        <f>A89+1</f>
        <v>68</v>
      </c>
      <c r="B90" s="63" t="s">
        <v>407</v>
      </c>
      <c r="C90" s="175" t="s">
        <v>243</v>
      </c>
      <c r="D90" s="69">
        <v>4607114147841</v>
      </c>
      <c r="E90" s="216">
        <v>465.51338115254242</v>
      </c>
      <c r="F90" s="77" t="s">
        <v>756</v>
      </c>
      <c r="G90" s="77" t="s">
        <v>577</v>
      </c>
      <c r="H90" s="77"/>
      <c r="I90" s="77" t="s">
        <v>362</v>
      </c>
      <c r="J90" s="77" t="s">
        <v>14</v>
      </c>
      <c r="K90" s="77">
        <v>10</v>
      </c>
      <c r="L90" s="77" t="s">
        <v>14</v>
      </c>
      <c r="M90" s="189">
        <f t="shared" si="6"/>
        <v>0.5149999999999999</v>
      </c>
      <c r="N90" s="64">
        <v>5.6</v>
      </c>
      <c r="O90" s="65">
        <v>0.92</v>
      </c>
      <c r="P90" s="65">
        <v>0.14499999999999999</v>
      </c>
      <c r="Q90" s="65">
        <v>0.28499999999999998</v>
      </c>
      <c r="R90" s="65">
        <f>ROUND(O90*P90*Q90,4)</f>
        <v>3.7999999999999999E-2</v>
      </c>
      <c r="S90" s="66" t="s">
        <v>383</v>
      </c>
    </row>
    <row r="91" spans="1:19" s="8" customFormat="1" ht="14.25" x14ac:dyDescent="0.2">
      <c r="A91" s="56" t="s">
        <v>686</v>
      </c>
      <c r="B91" s="57"/>
      <c r="C91" s="58"/>
      <c r="D91" s="59"/>
      <c r="E91" s="209"/>
      <c r="F91" s="59"/>
      <c r="G91" s="59"/>
      <c r="H91" s="59"/>
      <c r="I91" s="59"/>
      <c r="J91" s="59"/>
      <c r="K91" s="59"/>
      <c r="L91" s="59"/>
      <c r="M91" s="122"/>
      <c r="N91" s="59"/>
      <c r="O91" s="59"/>
      <c r="P91" s="59"/>
      <c r="Q91" s="59"/>
      <c r="R91" s="59"/>
      <c r="S91" s="61"/>
    </row>
    <row r="92" spans="1:19" outlineLevel="1" x14ac:dyDescent="0.2">
      <c r="A92" s="62">
        <f>A90+1</f>
        <v>69</v>
      </c>
      <c r="B92" s="63" t="s">
        <v>408</v>
      </c>
      <c r="C92" s="175" t="s">
        <v>315</v>
      </c>
      <c r="D92" s="69">
        <v>4650060832804</v>
      </c>
      <c r="E92" s="216">
        <v>465.51338115254242</v>
      </c>
      <c r="F92" s="77" t="s">
        <v>756</v>
      </c>
      <c r="G92" s="77" t="s">
        <v>578</v>
      </c>
      <c r="H92" s="77"/>
      <c r="I92" s="77" t="s">
        <v>362</v>
      </c>
      <c r="J92" s="77" t="s">
        <v>14</v>
      </c>
      <c r="K92" s="77">
        <v>10</v>
      </c>
      <c r="L92" s="77" t="s">
        <v>14</v>
      </c>
      <c r="M92" s="189">
        <f t="shared" si="6"/>
        <v>0.36499999999999994</v>
      </c>
      <c r="N92" s="64">
        <v>4.0999999999999996</v>
      </c>
      <c r="O92" s="65">
        <v>0.52</v>
      </c>
      <c r="P92" s="65">
        <v>0.36</v>
      </c>
      <c r="Q92" s="65">
        <v>0.245</v>
      </c>
      <c r="R92" s="65">
        <f>ROUND(O92*P92*Q92,4)</f>
        <v>4.5900000000000003E-2</v>
      </c>
      <c r="S92" s="66" t="s">
        <v>383</v>
      </c>
    </row>
    <row r="93" spans="1:19" outlineLevel="1" x14ac:dyDescent="0.2">
      <c r="A93" s="62">
        <f>A92+1</f>
        <v>70</v>
      </c>
      <c r="B93" s="63" t="s">
        <v>409</v>
      </c>
      <c r="C93" s="175" t="s">
        <v>287</v>
      </c>
      <c r="D93" s="69">
        <v>4680296015986</v>
      </c>
      <c r="E93" s="216">
        <v>465.51338115254242</v>
      </c>
      <c r="F93" s="77" t="s">
        <v>756</v>
      </c>
      <c r="G93" s="77" t="s">
        <v>578</v>
      </c>
      <c r="H93" s="77"/>
      <c r="I93" s="77" t="s">
        <v>362</v>
      </c>
      <c r="J93" s="77" t="s">
        <v>14</v>
      </c>
      <c r="K93" s="77">
        <v>10</v>
      </c>
      <c r="L93" s="77" t="s">
        <v>14</v>
      </c>
      <c r="M93" s="189">
        <f t="shared" si="6"/>
        <v>0.36499999999999994</v>
      </c>
      <c r="N93" s="64">
        <v>4.0999999999999996</v>
      </c>
      <c r="O93" s="65">
        <v>0.52</v>
      </c>
      <c r="P93" s="65">
        <v>0.36</v>
      </c>
      <c r="Q93" s="65">
        <v>0.245</v>
      </c>
      <c r="R93" s="65">
        <f>ROUND(O93*P93*Q93,4)</f>
        <v>4.5900000000000003E-2</v>
      </c>
      <c r="S93" s="66" t="s">
        <v>383</v>
      </c>
    </row>
    <row r="94" spans="1:19" outlineLevel="1" x14ac:dyDescent="0.2">
      <c r="A94" s="62">
        <f>A93+1</f>
        <v>71</v>
      </c>
      <c r="B94" s="63" t="s">
        <v>410</v>
      </c>
      <c r="C94" s="175" t="s">
        <v>314</v>
      </c>
      <c r="D94" s="69">
        <v>4650060832781</v>
      </c>
      <c r="E94" s="216">
        <v>465.51338115254242</v>
      </c>
      <c r="F94" s="77" t="s">
        <v>756</v>
      </c>
      <c r="G94" s="77" t="s">
        <v>578</v>
      </c>
      <c r="H94" s="77"/>
      <c r="I94" s="77" t="s">
        <v>362</v>
      </c>
      <c r="J94" s="77" t="s">
        <v>14</v>
      </c>
      <c r="K94" s="77">
        <v>10</v>
      </c>
      <c r="L94" s="77" t="s">
        <v>14</v>
      </c>
      <c r="M94" s="189">
        <f t="shared" si="6"/>
        <v>0.36499999999999994</v>
      </c>
      <c r="N94" s="64">
        <v>4.0999999999999996</v>
      </c>
      <c r="O94" s="65">
        <v>0.52</v>
      </c>
      <c r="P94" s="65">
        <v>0.36</v>
      </c>
      <c r="Q94" s="65">
        <v>0.245</v>
      </c>
      <c r="R94" s="65">
        <f>ROUND(O94*P94*Q94,4)</f>
        <v>4.5900000000000003E-2</v>
      </c>
      <c r="S94" s="66" t="s">
        <v>383</v>
      </c>
    </row>
    <row r="95" spans="1:19" outlineLevel="1" x14ac:dyDescent="0.2">
      <c r="A95" s="62">
        <f>A94+1</f>
        <v>72</v>
      </c>
      <c r="B95" s="63" t="s">
        <v>411</v>
      </c>
      <c r="C95" s="175" t="s">
        <v>306</v>
      </c>
      <c r="D95" s="69">
        <v>2000000052816</v>
      </c>
      <c r="E95" s="216">
        <v>465.51338115254242</v>
      </c>
      <c r="F95" s="77" t="s">
        <v>756</v>
      </c>
      <c r="G95" s="77" t="s">
        <v>578</v>
      </c>
      <c r="H95" s="77"/>
      <c r="I95" s="77" t="s">
        <v>362</v>
      </c>
      <c r="J95" s="77" t="s">
        <v>14</v>
      </c>
      <c r="K95" s="77">
        <v>10</v>
      </c>
      <c r="L95" s="77" t="s">
        <v>14</v>
      </c>
      <c r="M95" s="189">
        <f t="shared" si="6"/>
        <v>0.36499999999999994</v>
      </c>
      <c r="N95" s="64">
        <v>4.0999999999999996</v>
      </c>
      <c r="O95" s="65">
        <v>0.52</v>
      </c>
      <c r="P95" s="65">
        <v>0.36</v>
      </c>
      <c r="Q95" s="65">
        <v>0.245</v>
      </c>
      <c r="R95" s="65">
        <f>ROUND(O95*P95*Q95,4)</f>
        <v>4.5900000000000003E-2</v>
      </c>
      <c r="S95" s="66" t="s">
        <v>383</v>
      </c>
    </row>
    <row r="96" spans="1:19" outlineLevel="1" x14ac:dyDescent="0.2">
      <c r="A96" s="62">
        <f>A95+1</f>
        <v>73</v>
      </c>
      <c r="B96" s="63" t="s">
        <v>412</v>
      </c>
      <c r="C96" s="175" t="s">
        <v>316</v>
      </c>
      <c r="D96" s="69">
        <v>4650060832866</v>
      </c>
      <c r="E96" s="216">
        <v>465.51338115254242</v>
      </c>
      <c r="F96" s="77" t="s">
        <v>756</v>
      </c>
      <c r="G96" s="77" t="s">
        <v>578</v>
      </c>
      <c r="H96" s="77"/>
      <c r="I96" s="77" t="s">
        <v>362</v>
      </c>
      <c r="J96" s="77" t="s">
        <v>14</v>
      </c>
      <c r="K96" s="77">
        <v>10</v>
      </c>
      <c r="L96" s="77" t="s">
        <v>14</v>
      </c>
      <c r="M96" s="189">
        <f t="shared" si="6"/>
        <v>0.36499999999999994</v>
      </c>
      <c r="N96" s="64">
        <v>4.0999999999999996</v>
      </c>
      <c r="O96" s="65">
        <v>0.52</v>
      </c>
      <c r="P96" s="65">
        <v>0.36</v>
      </c>
      <c r="Q96" s="65">
        <v>0.245</v>
      </c>
      <c r="R96" s="65">
        <f>ROUND(O96*P96*Q96,4)</f>
        <v>4.5900000000000003E-2</v>
      </c>
      <c r="S96" s="66" t="s">
        <v>383</v>
      </c>
    </row>
    <row r="97" spans="1:19" s="8" customFormat="1" ht="14.25" x14ac:dyDescent="0.2">
      <c r="A97" s="56" t="s">
        <v>687</v>
      </c>
      <c r="B97" s="57"/>
      <c r="C97" s="58"/>
      <c r="D97" s="59"/>
      <c r="E97" s="209"/>
      <c r="F97" s="59"/>
      <c r="G97" s="59"/>
      <c r="H97" s="59"/>
      <c r="I97" s="59"/>
      <c r="J97" s="59"/>
      <c r="K97" s="59"/>
      <c r="L97" s="59"/>
      <c r="M97" s="122"/>
      <c r="N97" s="59"/>
      <c r="O97" s="59"/>
      <c r="P97" s="59"/>
      <c r="Q97" s="59"/>
      <c r="R97" s="59"/>
      <c r="S97" s="61"/>
    </row>
    <row r="98" spans="1:19" outlineLevel="1" x14ac:dyDescent="0.2">
      <c r="A98" s="62">
        <f>A96+1</f>
        <v>74</v>
      </c>
      <c r="B98" s="63" t="s">
        <v>413</v>
      </c>
      <c r="C98" s="175" t="s">
        <v>257</v>
      </c>
      <c r="D98" s="69">
        <v>4680296023981</v>
      </c>
      <c r="E98" s="216">
        <v>441.01267688135601</v>
      </c>
      <c r="F98" s="77" t="s">
        <v>756</v>
      </c>
      <c r="G98" s="77" t="s">
        <v>574</v>
      </c>
      <c r="H98" s="77"/>
      <c r="I98" s="77" t="s">
        <v>362</v>
      </c>
      <c r="J98" s="77" t="s">
        <v>14</v>
      </c>
      <c r="K98" s="77">
        <v>10</v>
      </c>
      <c r="L98" s="77" t="s">
        <v>14</v>
      </c>
      <c r="M98" s="189">
        <f t="shared" si="6"/>
        <v>0.48499999999999999</v>
      </c>
      <c r="N98" s="64">
        <v>5.3</v>
      </c>
      <c r="O98" s="65">
        <v>0.49</v>
      </c>
      <c r="P98" s="65">
        <v>0.36</v>
      </c>
      <c r="Q98" s="65">
        <v>0.245</v>
      </c>
      <c r="R98" s="65">
        <f>ROUND(O98*P98*Q98,4)</f>
        <v>4.3200000000000002E-2</v>
      </c>
      <c r="S98" s="66" t="s">
        <v>383</v>
      </c>
    </row>
    <row r="99" spans="1:19" outlineLevel="1" x14ac:dyDescent="0.2">
      <c r="A99" s="62">
        <f>A98+1</f>
        <v>75</v>
      </c>
      <c r="B99" s="63" t="s">
        <v>414</v>
      </c>
      <c r="C99" s="175" t="s">
        <v>307</v>
      </c>
      <c r="D99" s="69">
        <v>2000000061047</v>
      </c>
      <c r="E99" s="216">
        <v>441.01267688135601</v>
      </c>
      <c r="F99" s="77" t="s">
        <v>756</v>
      </c>
      <c r="G99" s="77" t="s">
        <v>574</v>
      </c>
      <c r="H99" s="77"/>
      <c r="I99" s="77" t="s">
        <v>362</v>
      </c>
      <c r="J99" s="77" t="s">
        <v>14</v>
      </c>
      <c r="K99" s="77">
        <v>10</v>
      </c>
      <c r="L99" s="77" t="s">
        <v>14</v>
      </c>
      <c r="M99" s="189">
        <f t="shared" si="6"/>
        <v>0.48499999999999999</v>
      </c>
      <c r="N99" s="64">
        <v>5.3</v>
      </c>
      <c r="O99" s="65">
        <v>0.49</v>
      </c>
      <c r="P99" s="65">
        <v>0.36</v>
      </c>
      <c r="Q99" s="65">
        <v>0.245</v>
      </c>
      <c r="R99" s="65">
        <f>ROUND(O99*P99*Q99,4)</f>
        <v>4.3200000000000002E-2</v>
      </c>
      <c r="S99" s="66" t="s">
        <v>383</v>
      </c>
    </row>
    <row r="100" spans="1:19" outlineLevel="1" x14ac:dyDescent="0.2">
      <c r="A100" s="62">
        <f>A99+1</f>
        <v>76</v>
      </c>
      <c r="B100" s="63" t="s">
        <v>415</v>
      </c>
      <c r="C100" s="175" t="s">
        <v>308</v>
      </c>
      <c r="D100" s="69">
        <v>2000000049717</v>
      </c>
      <c r="E100" s="216">
        <v>441.01267688135601</v>
      </c>
      <c r="F100" s="77" t="s">
        <v>756</v>
      </c>
      <c r="G100" s="77" t="s">
        <v>574</v>
      </c>
      <c r="H100" s="77"/>
      <c r="I100" s="77" t="s">
        <v>362</v>
      </c>
      <c r="J100" s="77" t="s">
        <v>14</v>
      </c>
      <c r="K100" s="77">
        <v>10</v>
      </c>
      <c r="L100" s="77" t="s">
        <v>14</v>
      </c>
      <c r="M100" s="189">
        <f t="shared" si="6"/>
        <v>0.48499999999999999</v>
      </c>
      <c r="N100" s="64">
        <v>5.3</v>
      </c>
      <c r="O100" s="65">
        <v>0.49</v>
      </c>
      <c r="P100" s="65">
        <v>0.36</v>
      </c>
      <c r="Q100" s="65">
        <v>0.245</v>
      </c>
      <c r="R100" s="65">
        <f>ROUND(O100*P100*Q100,4)</f>
        <v>4.3200000000000002E-2</v>
      </c>
      <c r="S100" s="66" t="s">
        <v>383</v>
      </c>
    </row>
    <row r="101" spans="1:19" outlineLevel="1" x14ac:dyDescent="0.2">
      <c r="A101" s="62">
        <f>A100+1</f>
        <v>77</v>
      </c>
      <c r="B101" s="63" t="s">
        <v>416</v>
      </c>
      <c r="C101" s="175" t="s">
        <v>309</v>
      </c>
      <c r="D101" s="69">
        <v>4680296002405</v>
      </c>
      <c r="E101" s="216">
        <v>441.01267688135601</v>
      </c>
      <c r="F101" s="77" t="s">
        <v>756</v>
      </c>
      <c r="G101" s="77" t="s">
        <v>574</v>
      </c>
      <c r="H101" s="77"/>
      <c r="I101" s="77" t="s">
        <v>362</v>
      </c>
      <c r="J101" s="77" t="s">
        <v>14</v>
      </c>
      <c r="K101" s="77">
        <v>10</v>
      </c>
      <c r="L101" s="77" t="s">
        <v>14</v>
      </c>
      <c r="M101" s="189">
        <f t="shared" si="6"/>
        <v>0.48499999999999999</v>
      </c>
      <c r="N101" s="64">
        <v>5.3</v>
      </c>
      <c r="O101" s="65">
        <v>0.49</v>
      </c>
      <c r="P101" s="65">
        <v>0.36</v>
      </c>
      <c r="Q101" s="65">
        <v>0.245</v>
      </c>
      <c r="R101" s="65">
        <f>ROUND(O101*P101*Q101,4)</f>
        <v>4.3200000000000002E-2</v>
      </c>
      <c r="S101" s="66" t="s">
        <v>383</v>
      </c>
    </row>
    <row r="102" spans="1:19" s="8" customFormat="1" ht="14.25" x14ac:dyDescent="0.2">
      <c r="A102" s="56" t="s">
        <v>688</v>
      </c>
      <c r="B102" s="57"/>
      <c r="C102" s="58"/>
      <c r="D102" s="59"/>
      <c r="E102" s="209"/>
      <c r="F102" s="59"/>
      <c r="G102" s="59"/>
      <c r="H102" s="59"/>
      <c r="I102" s="59"/>
      <c r="J102" s="59"/>
      <c r="K102" s="59"/>
      <c r="L102" s="59"/>
      <c r="M102" s="122"/>
      <c r="N102" s="59"/>
      <c r="O102" s="59"/>
      <c r="P102" s="59"/>
      <c r="Q102" s="59"/>
      <c r="R102" s="59"/>
      <c r="S102" s="61"/>
    </row>
    <row r="103" spans="1:19" outlineLevel="1" x14ac:dyDescent="0.2">
      <c r="A103" s="62">
        <f>A101+1</f>
        <v>78</v>
      </c>
      <c r="B103" s="63" t="s">
        <v>417</v>
      </c>
      <c r="C103" s="175" t="s">
        <v>347</v>
      </c>
      <c r="D103" s="69">
        <v>4650060835300</v>
      </c>
      <c r="E103" s="216">
        <v>490.01408542372894</v>
      </c>
      <c r="F103" s="77" t="s">
        <v>756</v>
      </c>
      <c r="G103" s="77" t="s">
        <v>579</v>
      </c>
      <c r="H103" s="77"/>
      <c r="I103" s="77" t="s">
        <v>362</v>
      </c>
      <c r="J103" s="77" t="s">
        <v>14</v>
      </c>
      <c r="K103" s="77">
        <v>10</v>
      </c>
      <c r="L103" s="77" t="s">
        <v>14</v>
      </c>
      <c r="M103" s="189">
        <f t="shared" si="6"/>
        <v>0.34499999999999997</v>
      </c>
      <c r="N103" s="64">
        <v>3.9</v>
      </c>
      <c r="O103" s="65">
        <v>0.49</v>
      </c>
      <c r="P103" s="65">
        <v>0.36</v>
      </c>
      <c r="Q103" s="65">
        <v>0.245</v>
      </c>
      <c r="R103" s="65">
        <f>ROUND(O103*P103*Q103,4)</f>
        <v>4.3200000000000002E-2</v>
      </c>
      <c r="S103" s="66" t="s">
        <v>383</v>
      </c>
    </row>
    <row r="104" spans="1:19" outlineLevel="1" x14ac:dyDescent="0.2">
      <c r="A104" s="62">
        <f>A103+1</f>
        <v>79</v>
      </c>
      <c r="B104" s="63" t="s">
        <v>418</v>
      </c>
      <c r="C104" s="175" t="s">
        <v>348</v>
      </c>
      <c r="D104" s="69">
        <v>4650060835317</v>
      </c>
      <c r="E104" s="216">
        <v>490.01408542372894</v>
      </c>
      <c r="F104" s="77" t="s">
        <v>756</v>
      </c>
      <c r="G104" s="77" t="s">
        <v>579</v>
      </c>
      <c r="H104" s="77"/>
      <c r="I104" s="77" t="s">
        <v>362</v>
      </c>
      <c r="J104" s="77" t="s">
        <v>14</v>
      </c>
      <c r="K104" s="77">
        <v>10</v>
      </c>
      <c r="L104" s="77" t="s">
        <v>14</v>
      </c>
      <c r="M104" s="189">
        <f t="shared" si="6"/>
        <v>0.34499999999999997</v>
      </c>
      <c r="N104" s="64">
        <v>3.9</v>
      </c>
      <c r="O104" s="65">
        <v>0.49</v>
      </c>
      <c r="P104" s="65">
        <v>0.36</v>
      </c>
      <c r="Q104" s="65">
        <v>0.245</v>
      </c>
      <c r="R104" s="65">
        <f>ROUND(O104*P104*Q104,4)</f>
        <v>4.3200000000000002E-2</v>
      </c>
      <c r="S104" s="66" t="s">
        <v>383</v>
      </c>
    </row>
    <row r="105" spans="1:19" outlineLevel="1" x14ac:dyDescent="0.2">
      <c r="A105" s="62">
        <f>A104+1</f>
        <v>80</v>
      </c>
      <c r="B105" s="63" t="s">
        <v>419</v>
      </c>
      <c r="C105" s="175" t="s">
        <v>349</v>
      </c>
      <c r="D105" s="69">
        <v>4650060835324</v>
      </c>
      <c r="E105" s="216">
        <v>490.01408542372894</v>
      </c>
      <c r="F105" s="77" t="s">
        <v>756</v>
      </c>
      <c r="G105" s="77" t="s">
        <v>579</v>
      </c>
      <c r="H105" s="77"/>
      <c r="I105" s="77" t="s">
        <v>362</v>
      </c>
      <c r="J105" s="77" t="s">
        <v>14</v>
      </c>
      <c r="K105" s="77">
        <v>10</v>
      </c>
      <c r="L105" s="77" t="s">
        <v>14</v>
      </c>
      <c r="M105" s="189">
        <f t="shared" si="6"/>
        <v>0.34499999999999997</v>
      </c>
      <c r="N105" s="64">
        <v>3.9</v>
      </c>
      <c r="O105" s="65">
        <v>0.49</v>
      </c>
      <c r="P105" s="65">
        <v>0.36</v>
      </c>
      <c r="Q105" s="65">
        <v>0.245</v>
      </c>
      <c r="R105" s="65">
        <f>ROUND(O105*P105*Q105,4)</f>
        <v>4.3200000000000002E-2</v>
      </c>
      <c r="S105" s="66" t="s">
        <v>383</v>
      </c>
    </row>
    <row r="106" spans="1:19" outlineLevel="1" x14ac:dyDescent="0.2">
      <c r="A106" s="62">
        <f>A105+1</f>
        <v>81</v>
      </c>
      <c r="B106" s="63" t="s">
        <v>420</v>
      </c>
      <c r="C106" s="175" t="s">
        <v>250</v>
      </c>
      <c r="D106" s="69">
        <v>4680296011605</v>
      </c>
      <c r="E106" s="216">
        <v>490.01408542372894</v>
      </c>
      <c r="F106" s="77" t="s">
        <v>756</v>
      </c>
      <c r="G106" s="77" t="s">
        <v>579</v>
      </c>
      <c r="H106" s="77"/>
      <c r="I106" s="77" t="s">
        <v>362</v>
      </c>
      <c r="J106" s="77" t="s">
        <v>14</v>
      </c>
      <c r="K106" s="77">
        <v>10</v>
      </c>
      <c r="L106" s="77" t="s">
        <v>14</v>
      </c>
      <c r="M106" s="189">
        <f t="shared" si="6"/>
        <v>0.34499999999999997</v>
      </c>
      <c r="N106" s="64">
        <v>3.9</v>
      </c>
      <c r="O106" s="65">
        <v>0.49</v>
      </c>
      <c r="P106" s="65">
        <v>0.36</v>
      </c>
      <c r="Q106" s="65">
        <v>0.245</v>
      </c>
      <c r="R106" s="65">
        <f>ROUND(O106*P106*Q106,4)</f>
        <v>4.3200000000000002E-2</v>
      </c>
      <c r="S106" s="66" t="s">
        <v>383</v>
      </c>
    </row>
    <row r="107" spans="1:19" s="8" customFormat="1" ht="14.25" x14ac:dyDescent="0.2">
      <c r="A107" s="56" t="s">
        <v>691</v>
      </c>
      <c r="B107" s="57"/>
      <c r="C107" s="58"/>
      <c r="D107" s="59"/>
      <c r="E107" s="209"/>
      <c r="F107" s="59"/>
      <c r="G107" s="59"/>
      <c r="H107" s="59"/>
      <c r="I107" s="59"/>
      <c r="J107" s="59"/>
      <c r="K107" s="59"/>
      <c r="L107" s="59"/>
      <c r="M107" s="122"/>
      <c r="N107" s="59"/>
      <c r="O107" s="59"/>
      <c r="P107" s="59"/>
      <c r="Q107" s="59"/>
      <c r="R107" s="59"/>
      <c r="S107" s="61"/>
    </row>
    <row r="108" spans="1:19" outlineLevel="1" x14ac:dyDescent="0.2">
      <c r="A108" s="62">
        <f>A106+1</f>
        <v>82</v>
      </c>
      <c r="B108" s="63" t="s">
        <v>421</v>
      </c>
      <c r="C108" s="175" t="s">
        <v>246</v>
      </c>
      <c r="D108" s="69">
        <v>4607114148596</v>
      </c>
      <c r="E108" s="216">
        <v>441.01267688135601</v>
      </c>
      <c r="F108" s="77" t="s">
        <v>756</v>
      </c>
      <c r="G108" s="77" t="s">
        <v>577</v>
      </c>
      <c r="H108" s="77"/>
      <c r="I108" s="77" t="s">
        <v>362</v>
      </c>
      <c r="J108" s="77" t="s">
        <v>14</v>
      </c>
      <c r="K108" s="77">
        <v>10</v>
      </c>
      <c r="L108" s="77" t="s">
        <v>14</v>
      </c>
      <c r="M108" s="189">
        <f t="shared" si="6"/>
        <v>0.48499999999999999</v>
      </c>
      <c r="N108" s="87">
        <v>5.3</v>
      </c>
      <c r="O108" s="65">
        <v>0.92</v>
      </c>
      <c r="P108" s="65">
        <v>0.14499999999999999</v>
      </c>
      <c r="Q108" s="65">
        <v>0.28499999999999998</v>
      </c>
      <c r="R108" s="65">
        <f>ROUND(O108*P108*Q108,4)</f>
        <v>3.7999999999999999E-2</v>
      </c>
      <c r="S108" s="66" t="s">
        <v>383</v>
      </c>
    </row>
    <row r="109" spans="1:19" outlineLevel="1" x14ac:dyDescent="0.2">
      <c r="A109" s="62">
        <f>A108+1</f>
        <v>83</v>
      </c>
      <c r="B109" s="63" t="s">
        <v>422</v>
      </c>
      <c r="C109" s="175" t="s">
        <v>242</v>
      </c>
      <c r="D109" s="69">
        <v>4607114147865</v>
      </c>
      <c r="E109" s="216">
        <v>441.01267688135601</v>
      </c>
      <c r="F109" s="77" t="s">
        <v>756</v>
      </c>
      <c r="G109" s="77" t="s">
        <v>577</v>
      </c>
      <c r="H109" s="77"/>
      <c r="I109" s="77" t="s">
        <v>362</v>
      </c>
      <c r="J109" s="77" t="s">
        <v>14</v>
      </c>
      <c r="K109" s="77">
        <v>10</v>
      </c>
      <c r="L109" s="77" t="s">
        <v>14</v>
      </c>
      <c r="M109" s="189">
        <f t="shared" si="6"/>
        <v>0.48499999999999999</v>
      </c>
      <c r="N109" s="87">
        <v>5.3</v>
      </c>
      <c r="O109" s="65">
        <v>0.92</v>
      </c>
      <c r="P109" s="65">
        <v>0.14499999999999999</v>
      </c>
      <c r="Q109" s="65">
        <v>0.28499999999999998</v>
      </c>
      <c r="R109" s="65">
        <f>ROUND(O109*P109*Q109,4)</f>
        <v>3.7999999999999999E-2</v>
      </c>
      <c r="S109" s="66" t="s">
        <v>383</v>
      </c>
    </row>
    <row r="110" spans="1:19" outlineLevel="1" x14ac:dyDescent="0.2">
      <c r="A110" s="62">
        <f>A109+1</f>
        <v>84</v>
      </c>
      <c r="B110" s="63" t="s">
        <v>423</v>
      </c>
      <c r="C110" s="175" t="s">
        <v>339</v>
      </c>
      <c r="D110" s="69">
        <v>4607114147872</v>
      </c>
      <c r="E110" s="216">
        <v>441.01267688135601</v>
      </c>
      <c r="F110" s="77" t="s">
        <v>756</v>
      </c>
      <c r="G110" s="77" t="s">
        <v>577</v>
      </c>
      <c r="H110" s="77"/>
      <c r="I110" s="77" t="s">
        <v>362</v>
      </c>
      <c r="J110" s="77" t="s">
        <v>14</v>
      </c>
      <c r="K110" s="77">
        <v>10</v>
      </c>
      <c r="L110" s="77" t="s">
        <v>14</v>
      </c>
      <c r="M110" s="189">
        <f t="shared" si="6"/>
        <v>0.48499999999999999</v>
      </c>
      <c r="N110" s="87">
        <v>5.3</v>
      </c>
      <c r="O110" s="65">
        <v>0.92</v>
      </c>
      <c r="P110" s="65">
        <v>0.14499999999999999</v>
      </c>
      <c r="Q110" s="65">
        <v>0.28499999999999998</v>
      </c>
      <c r="R110" s="65">
        <f>ROUND(O110*P110*Q110,4)</f>
        <v>3.7999999999999999E-2</v>
      </c>
      <c r="S110" s="66" t="s">
        <v>383</v>
      </c>
    </row>
    <row r="111" spans="1:19" outlineLevel="1" x14ac:dyDescent="0.2">
      <c r="A111" s="62">
        <f>A110+1</f>
        <v>85</v>
      </c>
      <c r="B111" s="63" t="s">
        <v>424</v>
      </c>
      <c r="C111" s="175" t="s">
        <v>292</v>
      </c>
      <c r="D111" s="69">
        <v>4607114148350</v>
      </c>
      <c r="E111" s="216">
        <v>441.01267688135601</v>
      </c>
      <c r="F111" s="77" t="s">
        <v>756</v>
      </c>
      <c r="G111" s="77" t="s">
        <v>577</v>
      </c>
      <c r="H111" s="77"/>
      <c r="I111" s="77" t="s">
        <v>362</v>
      </c>
      <c r="J111" s="77" t="s">
        <v>14</v>
      </c>
      <c r="K111" s="77">
        <v>10</v>
      </c>
      <c r="L111" s="77" t="s">
        <v>14</v>
      </c>
      <c r="M111" s="189">
        <f t="shared" si="6"/>
        <v>0.48499999999999999</v>
      </c>
      <c r="N111" s="87">
        <v>5.3</v>
      </c>
      <c r="O111" s="65">
        <v>0.92</v>
      </c>
      <c r="P111" s="65">
        <v>0.14499999999999999</v>
      </c>
      <c r="Q111" s="65">
        <v>0.28499999999999998</v>
      </c>
      <c r="R111" s="65">
        <f>ROUND(O111*P111*Q111,4)</f>
        <v>3.7999999999999999E-2</v>
      </c>
      <c r="S111" s="66" t="s">
        <v>383</v>
      </c>
    </row>
    <row r="112" spans="1:19" s="8" customFormat="1" ht="14.25" x14ac:dyDescent="0.2">
      <c r="A112" s="56" t="s">
        <v>690</v>
      </c>
      <c r="B112" s="57"/>
      <c r="C112" s="58"/>
      <c r="D112" s="59"/>
      <c r="E112" s="209"/>
      <c r="F112" s="59"/>
      <c r="G112" s="59"/>
      <c r="H112" s="59"/>
      <c r="I112" s="59"/>
      <c r="J112" s="59"/>
      <c r="K112" s="59"/>
      <c r="L112" s="59"/>
      <c r="M112" s="122"/>
      <c r="N112" s="59"/>
      <c r="O112" s="59"/>
      <c r="P112" s="59"/>
      <c r="Q112" s="59"/>
      <c r="R112" s="59"/>
      <c r="S112" s="61"/>
    </row>
    <row r="113" spans="1:19" outlineLevel="1" x14ac:dyDescent="0.2">
      <c r="A113" s="62">
        <f>A111+1</f>
        <v>86</v>
      </c>
      <c r="B113" s="63" t="s">
        <v>425</v>
      </c>
      <c r="C113" s="175" t="s">
        <v>336</v>
      </c>
      <c r="D113" s="69">
        <v>4680296019243</v>
      </c>
      <c r="E113" s="216">
        <v>465.51338115254242</v>
      </c>
      <c r="F113" s="77" t="s">
        <v>756</v>
      </c>
      <c r="G113" s="77" t="s">
        <v>575</v>
      </c>
      <c r="H113" s="77"/>
      <c r="I113" s="77" t="s">
        <v>362</v>
      </c>
      <c r="J113" s="77" t="s">
        <v>14</v>
      </c>
      <c r="K113" s="77">
        <v>10</v>
      </c>
      <c r="L113" s="77" t="s">
        <v>14</v>
      </c>
      <c r="M113" s="189">
        <f t="shared" si="6"/>
        <v>0.28499999999999998</v>
      </c>
      <c r="N113" s="64">
        <v>3.3</v>
      </c>
      <c r="O113" s="65">
        <v>0.49</v>
      </c>
      <c r="P113" s="65">
        <v>0.33</v>
      </c>
      <c r="Q113" s="65">
        <v>0.22500000000000001</v>
      </c>
      <c r="R113" s="65">
        <f t="shared" ref="R113:R118" si="7">ROUND(O113*P113*Q113,4)</f>
        <v>3.6400000000000002E-2</v>
      </c>
      <c r="S113" s="66" t="s">
        <v>383</v>
      </c>
    </row>
    <row r="114" spans="1:19" outlineLevel="1" x14ac:dyDescent="0.2">
      <c r="A114" s="62">
        <f>A113+1</f>
        <v>87</v>
      </c>
      <c r="B114" s="63" t="s">
        <v>426</v>
      </c>
      <c r="C114" s="175" t="s">
        <v>258</v>
      </c>
      <c r="D114" s="69">
        <v>4680296023998</v>
      </c>
      <c r="E114" s="216">
        <v>465.51338115254242</v>
      </c>
      <c r="F114" s="77" t="s">
        <v>756</v>
      </c>
      <c r="G114" s="77" t="s">
        <v>575</v>
      </c>
      <c r="H114" s="77"/>
      <c r="I114" s="77" t="s">
        <v>362</v>
      </c>
      <c r="J114" s="77" t="s">
        <v>14</v>
      </c>
      <c r="K114" s="77">
        <v>10</v>
      </c>
      <c r="L114" s="77" t="s">
        <v>14</v>
      </c>
      <c r="M114" s="189">
        <f t="shared" si="6"/>
        <v>0.28499999999999998</v>
      </c>
      <c r="N114" s="64">
        <v>3.3</v>
      </c>
      <c r="O114" s="65">
        <v>0.49</v>
      </c>
      <c r="P114" s="65">
        <v>0.33</v>
      </c>
      <c r="Q114" s="65">
        <v>0.22500000000000001</v>
      </c>
      <c r="R114" s="65">
        <f t="shared" si="7"/>
        <v>3.6400000000000002E-2</v>
      </c>
      <c r="S114" s="66" t="s">
        <v>383</v>
      </c>
    </row>
    <row r="115" spans="1:19" outlineLevel="1" x14ac:dyDescent="0.2">
      <c r="A115" s="62">
        <f>A114+1</f>
        <v>88</v>
      </c>
      <c r="B115" s="63" t="s">
        <v>427</v>
      </c>
      <c r="C115" s="175" t="s">
        <v>335</v>
      </c>
      <c r="D115" s="69">
        <v>4680296019229</v>
      </c>
      <c r="E115" s="216">
        <v>465.51338115254242</v>
      </c>
      <c r="F115" s="77" t="s">
        <v>756</v>
      </c>
      <c r="G115" s="77" t="s">
        <v>575</v>
      </c>
      <c r="H115" s="77"/>
      <c r="I115" s="77" t="s">
        <v>362</v>
      </c>
      <c r="J115" s="77" t="s">
        <v>14</v>
      </c>
      <c r="K115" s="77">
        <v>10</v>
      </c>
      <c r="L115" s="77" t="s">
        <v>14</v>
      </c>
      <c r="M115" s="189">
        <f t="shared" si="6"/>
        <v>0.28499999999999998</v>
      </c>
      <c r="N115" s="64">
        <v>3.3</v>
      </c>
      <c r="O115" s="65">
        <v>0.49</v>
      </c>
      <c r="P115" s="65">
        <v>0.33</v>
      </c>
      <c r="Q115" s="65">
        <v>0.22500000000000001</v>
      </c>
      <c r="R115" s="65">
        <f t="shared" si="7"/>
        <v>3.6400000000000002E-2</v>
      </c>
      <c r="S115" s="66" t="s">
        <v>383</v>
      </c>
    </row>
    <row r="116" spans="1:19" outlineLevel="1" x14ac:dyDescent="0.2">
      <c r="A116" s="62">
        <f>A115+1</f>
        <v>89</v>
      </c>
      <c r="B116" s="63" t="s">
        <v>428</v>
      </c>
      <c r="C116" s="175" t="s">
        <v>268</v>
      </c>
      <c r="D116" s="69">
        <v>4650060833436</v>
      </c>
      <c r="E116" s="216">
        <v>465.51338115254242</v>
      </c>
      <c r="F116" s="77" t="s">
        <v>756</v>
      </c>
      <c r="G116" s="77" t="s">
        <v>575</v>
      </c>
      <c r="H116" s="77"/>
      <c r="I116" s="77" t="s">
        <v>362</v>
      </c>
      <c r="J116" s="77" t="s">
        <v>14</v>
      </c>
      <c r="K116" s="77">
        <v>10</v>
      </c>
      <c r="L116" s="77" t="s">
        <v>14</v>
      </c>
      <c r="M116" s="189">
        <f t="shared" si="6"/>
        <v>0.28499999999999998</v>
      </c>
      <c r="N116" s="64">
        <v>3.3</v>
      </c>
      <c r="O116" s="65">
        <v>0.49</v>
      </c>
      <c r="P116" s="65">
        <v>0.33</v>
      </c>
      <c r="Q116" s="65">
        <v>0.22500000000000001</v>
      </c>
      <c r="R116" s="65">
        <f t="shared" si="7"/>
        <v>3.6400000000000002E-2</v>
      </c>
      <c r="S116" s="66" t="s">
        <v>383</v>
      </c>
    </row>
    <row r="117" spans="1:19" outlineLevel="1" x14ac:dyDescent="0.2">
      <c r="A117" s="62">
        <f>A116+1</f>
        <v>90</v>
      </c>
      <c r="B117" s="63" t="s">
        <v>429</v>
      </c>
      <c r="C117" s="175" t="s">
        <v>270</v>
      </c>
      <c r="D117" s="69">
        <v>2000000077901</v>
      </c>
      <c r="E117" s="216">
        <v>465.51338115254242</v>
      </c>
      <c r="F117" s="77" t="s">
        <v>756</v>
      </c>
      <c r="G117" s="77" t="s">
        <v>575</v>
      </c>
      <c r="H117" s="77"/>
      <c r="I117" s="77" t="s">
        <v>362</v>
      </c>
      <c r="J117" s="77" t="s">
        <v>14</v>
      </c>
      <c r="K117" s="77">
        <v>10</v>
      </c>
      <c r="L117" s="77" t="s">
        <v>14</v>
      </c>
      <c r="M117" s="189">
        <f t="shared" si="6"/>
        <v>0.28499999999999998</v>
      </c>
      <c r="N117" s="64">
        <v>3.3</v>
      </c>
      <c r="O117" s="65">
        <v>0.49</v>
      </c>
      <c r="P117" s="65">
        <v>0.33</v>
      </c>
      <c r="Q117" s="65">
        <v>0.22500000000000001</v>
      </c>
      <c r="R117" s="65">
        <f t="shared" si="7"/>
        <v>3.6400000000000002E-2</v>
      </c>
      <c r="S117" s="66" t="s">
        <v>383</v>
      </c>
    </row>
    <row r="118" spans="1:19" outlineLevel="1" x14ac:dyDescent="0.2">
      <c r="A118" s="62">
        <f>A117+1</f>
        <v>91</v>
      </c>
      <c r="B118" s="63" t="s">
        <v>430</v>
      </c>
      <c r="C118" s="175" t="s">
        <v>269</v>
      </c>
      <c r="D118" s="69">
        <v>4650060833450</v>
      </c>
      <c r="E118" s="216">
        <v>465.51338115254242</v>
      </c>
      <c r="F118" s="77" t="s">
        <v>756</v>
      </c>
      <c r="G118" s="77" t="s">
        <v>575</v>
      </c>
      <c r="H118" s="77"/>
      <c r="I118" s="77" t="s">
        <v>362</v>
      </c>
      <c r="J118" s="77" t="s">
        <v>14</v>
      </c>
      <c r="K118" s="77">
        <v>10</v>
      </c>
      <c r="L118" s="77" t="s">
        <v>14</v>
      </c>
      <c r="M118" s="189">
        <f t="shared" si="6"/>
        <v>0.28499999999999998</v>
      </c>
      <c r="N118" s="64">
        <v>3.3</v>
      </c>
      <c r="O118" s="65">
        <v>0.49</v>
      </c>
      <c r="P118" s="65">
        <v>0.33</v>
      </c>
      <c r="Q118" s="65">
        <v>0.22500000000000001</v>
      </c>
      <c r="R118" s="65">
        <f t="shared" si="7"/>
        <v>3.6400000000000002E-2</v>
      </c>
      <c r="S118" s="66" t="s">
        <v>383</v>
      </c>
    </row>
    <row r="119" spans="1:19" s="8" customFormat="1" ht="14.25" x14ac:dyDescent="0.2">
      <c r="A119" s="56" t="s">
        <v>692</v>
      </c>
      <c r="B119" s="57"/>
      <c r="C119" s="58"/>
      <c r="D119" s="59"/>
      <c r="E119" s="209"/>
      <c r="F119" s="59"/>
      <c r="G119" s="59"/>
      <c r="H119" s="59"/>
      <c r="I119" s="59"/>
      <c r="J119" s="59"/>
      <c r="K119" s="59"/>
      <c r="L119" s="59"/>
      <c r="M119" s="122"/>
      <c r="N119" s="59"/>
      <c r="O119" s="59"/>
      <c r="P119" s="59"/>
      <c r="Q119" s="59"/>
      <c r="R119" s="59"/>
      <c r="S119" s="61"/>
    </row>
    <row r="120" spans="1:19" outlineLevel="1" x14ac:dyDescent="0.2">
      <c r="A120" s="62">
        <f>A118+1</f>
        <v>92</v>
      </c>
      <c r="B120" s="63" t="s">
        <v>431</v>
      </c>
      <c r="C120" s="175" t="s">
        <v>351</v>
      </c>
      <c r="D120" s="69">
        <v>4650060835362</v>
      </c>
      <c r="E120" s="216">
        <v>490.01408542372894</v>
      </c>
      <c r="F120" s="77" t="s">
        <v>756</v>
      </c>
      <c r="G120" s="77" t="s">
        <v>576</v>
      </c>
      <c r="H120" s="77"/>
      <c r="I120" s="77" t="s">
        <v>362</v>
      </c>
      <c r="J120" s="77" t="s">
        <v>14</v>
      </c>
      <c r="K120" s="77">
        <v>10</v>
      </c>
      <c r="L120" s="77" t="s">
        <v>14</v>
      </c>
      <c r="M120" s="189">
        <f t="shared" si="6"/>
        <v>0.5149999999999999</v>
      </c>
      <c r="N120" s="64">
        <v>5.6</v>
      </c>
      <c r="O120" s="65">
        <v>0.92</v>
      </c>
      <c r="P120" s="65">
        <v>0.14499999999999999</v>
      </c>
      <c r="Q120" s="65">
        <v>0.28499999999999998</v>
      </c>
      <c r="R120" s="65">
        <f t="shared" ref="R120:R125" si="8">ROUND(O120*P120*Q120,4)</f>
        <v>3.7999999999999999E-2</v>
      </c>
      <c r="S120" s="66" t="s">
        <v>383</v>
      </c>
    </row>
    <row r="121" spans="1:19" outlineLevel="1" x14ac:dyDescent="0.2">
      <c r="A121" s="62">
        <f>A120+1</f>
        <v>93</v>
      </c>
      <c r="B121" s="63" t="s">
        <v>432</v>
      </c>
      <c r="C121" s="175" t="s">
        <v>295</v>
      </c>
      <c r="D121" s="69">
        <v>4650060836857</v>
      </c>
      <c r="E121" s="216">
        <v>490.01408542372894</v>
      </c>
      <c r="F121" s="77" t="s">
        <v>756</v>
      </c>
      <c r="G121" s="77" t="s">
        <v>576</v>
      </c>
      <c r="H121" s="77"/>
      <c r="I121" s="77" t="s">
        <v>362</v>
      </c>
      <c r="J121" s="77" t="s">
        <v>14</v>
      </c>
      <c r="K121" s="77">
        <v>10</v>
      </c>
      <c r="L121" s="77" t="s">
        <v>14</v>
      </c>
      <c r="M121" s="189">
        <f t="shared" si="6"/>
        <v>0.5149999999999999</v>
      </c>
      <c r="N121" s="64">
        <v>5.6</v>
      </c>
      <c r="O121" s="65">
        <v>0.92</v>
      </c>
      <c r="P121" s="65">
        <v>0.14499999999999999</v>
      </c>
      <c r="Q121" s="65">
        <v>0.28499999999999998</v>
      </c>
      <c r="R121" s="65">
        <f t="shared" si="8"/>
        <v>3.7999999999999999E-2</v>
      </c>
      <c r="S121" s="66" t="s">
        <v>383</v>
      </c>
    </row>
    <row r="122" spans="1:19" outlineLevel="1" x14ac:dyDescent="0.2">
      <c r="A122" s="62">
        <f>A121+1</f>
        <v>94</v>
      </c>
      <c r="B122" s="63" t="s">
        <v>433</v>
      </c>
      <c r="C122" s="175" t="s">
        <v>286</v>
      </c>
      <c r="D122" s="69">
        <v>4680296015979</v>
      </c>
      <c r="E122" s="216">
        <v>490.01408542372894</v>
      </c>
      <c r="F122" s="77" t="s">
        <v>756</v>
      </c>
      <c r="G122" s="77" t="s">
        <v>576</v>
      </c>
      <c r="H122" s="77"/>
      <c r="I122" s="77" t="s">
        <v>362</v>
      </c>
      <c r="J122" s="77" t="s">
        <v>14</v>
      </c>
      <c r="K122" s="77">
        <v>10</v>
      </c>
      <c r="L122" s="77" t="s">
        <v>14</v>
      </c>
      <c r="M122" s="189">
        <f t="shared" si="6"/>
        <v>0.5149999999999999</v>
      </c>
      <c r="N122" s="64">
        <v>5.6</v>
      </c>
      <c r="O122" s="65">
        <v>0.92</v>
      </c>
      <c r="P122" s="65">
        <v>0.14499999999999999</v>
      </c>
      <c r="Q122" s="65">
        <v>0.28499999999999998</v>
      </c>
      <c r="R122" s="65">
        <f t="shared" si="8"/>
        <v>3.7999999999999999E-2</v>
      </c>
      <c r="S122" s="66" t="s">
        <v>383</v>
      </c>
    </row>
    <row r="123" spans="1:19" outlineLevel="1" x14ac:dyDescent="0.2">
      <c r="A123" s="62">
        <f>A122+1</f>
        <v>95</v>
      </c>
      <c r="B123" s="63" t="s">
        <v>434</v>
      </c>
      <c r="C123" s="175" t="s">
        <v>350</v>
      </c>
      <c r="D123" s="69">
        <v>2000000035505</v>
      </c>
      <c r="E123" s="216">
        <v>490.01408542372894</v>
      </c>
      <c r="F123" s="77" t="s">
        <v>756</v>
      </c>
      <c r="G123" s="77" t="s">
        <v>576</v>
      </c>
      <c r="H123" s="77"/>
      <c r="I123" s="77" t="s">
        <v>362</v>
      </c>
      <c r="J123" s="77" t="s">
        <v>14</v>
      </c>
      <c r="K123" s="77">
        <v>10</v>
      </c>
      <c r="L123" s="77" t="s">
        <v>14</v>
      </c>
      <c r="M123" s="189">
        <f t="shared" si="6"/>
        <v>0.5149999999999999</v>
      </c>
      <c r="N123" s="64">
        <v>5.6</v>
      </c>
      <c r="O123" s="65">
        <v>0.92</v>
      </c>
      <c r="P123" s="65">
        <v>0.14499999999999999</v>
      </c>
      <c r="Q123" s="65">
        <v>0.28499999999999998</v>
      </c>
      <c r="R123" s="65">
        <f t="shared" si="8"/>
        <v>3.7999999999999999E-2</v>
      </c>
      <c r="S123" s="66" t="s">
        <v>383</v>
      </c>
    </row>
    <row r="124" spans="1:19" outlineLevel="1" x14ac:dyDescent="0.2">
      <c r="A124" s="62">
        <f>A123+1</f>
        <v>96</v>
      </c>
      <c r="B124" s="63" t="s">
        <v>435</v>
      </c>
      <c r="C124" s="175" t="s">
        <v>352</v>
      </c>
      <c r="D124" s="69">
        <v>4650060835379</v>
      </c>
      <c r="E124" s="216">
        <v>490.01408542372894</v>
      </c>
      <c r="F124" s="77" t="s">
        <v>756</v>
      </c>
      <c r="G124" s="77" t="s">
        <v>576</v>
      </c>
      <c r="H124" s="77"/>
      <c r="I124" s="77" t="s">
        <v>362</v>
      </c>
      <c r="J124" s="77" t="s">
        <v>14</v>
      </c>
      <c r="K124" s="77">
        <v>10</v>
      </c>
      <c r="L124" s="77" t="s">
        <v>14</v>
      </c>
      <c r="M124" s="189">
        <f t="shared" si="6"/>
        <v>0.5149999999999999</v>
      </c>
      <c r="N124" s="64">
        <v>5.6</v>
      </c>
      <c r="O124" s="65">
        <v>0.92</v>
      </c>
      <c r="P124" s="65">
        <v>0.14499999999999999</v>
      </c>
      <c r="Q124" s="65">
        <v>0.28499999999999998</v>
      </c>
      <c r="R124" s="65">
        <f t="shared" si="8"/>
        <v>3.7999999999999999E-2</v>
      </c>
      <c r="S124" s="66" t="s">
        <v>383</v>
      </c>
    </row>
    <row r="125" spans="1:19" outlineLevel="1" x14ac:dyDescent="0.2">
      <c r="A125" s="62">
        <f>A124+1</f>
        <v>97</v>
      </c>
      <c r="B125" s="63" t="s">
        <v>436</v>
      </c>
      <c r="C125" s="175" t="s">
        <v>353</v>
      </c>
      <c r="D125" s="69">
        <v>2000000050058</v>
      </c>
      <c r="E125" s="216">
        <v>490.01408542372894</v>
      </c>
      <c r="F125" s="77" t="s">
        <v>756</v>
      </c>
      <c r="G125" s="77" t="s">
        <v>576</v>
      </c>
      <c r="H125" s="77"/>
      <c r="I125" s="77" t="s">
        <v>362</v>
      </c>
      <c r="J125" s="77" t="s">
        <v>14</v>
      </c>
      <c r="K125" s="77">
        <v>10</v>
      </c>
      <c r="L125" s="77" t="s">
        <v>14</v>
      </c>
      <c r="M125" s="189">
        <f t="shared" si="6"/>
        <v>0.5149999999999999</v>
      </c>
      <c r="N125" s="64">
        <v>5.6</v>
      </c>
      <c r="O125" s="65">
        <v>0.92</v>
      </c>
      <c r="P125" s="65">
        <v>0.14499999999999999</v>
      </c>
      <c r="Q125" s="65">
        <v>0.28499999999999998</v>
      </c>
      <c r="R125" s="65">
        <f t="shared" si="8"/>
        <v>3.7999999999999999E-2</v>
      </c>
      <c r="S125" s="66" t="s">
        <v>383</v>
      </c>
    </row>
    <row r="126" spans="1:19" s="5" customFormat="1" ht="15" x14ac:dyDescent="0.2">
      <c r="A126" s="15" t="s">
        <v>758</v>
      </c>
      <c r="B126" s="16"/>
      <c r="C126" s="17"/>
      <c r="D126" s="52"/>
      <c r="E126" s="215"/>
      <c r="F126" s="52"/>
      <c r="G126" s="52"/>
      <c r="H126" s="52"/>
      <c r="I126" s="52"/>
      <c r="J126" s="52"/>
      <c r="K126" s="52"/>
      <c r="L126" s="52"/>
      <c r="M126" s="55"/>
      <c r="N126" s="52"/>
      <c r="O126" s="52"/>
      <c r="P126" s="52"/>
      <c r="Q126" s="52"/>
      <c r="R126" s="52"/>
      <c r="S126" s="60"/>
    </row>
    <row r="127" spans="1:19" s="8" customFormat="1" ht="14.25" x14ac:dyDescent="0.2">
      <c r="A127" s="56" t="s">
        <v>693</v>
      </c>
      <c r="B127" s="57"/>
      <c r="C127" s="58"/>
      <c r="D127" s="59"/>
      <c r="E127" s="209"/>
      <c r="F127" s="59"/>
      <c r="G127" s="59"/>
      <c r="H127" s="59"/>
      <c r="I127" s="59"/>
      <c r="J127" s="59"/>
      <c r="K127" s="59"/>
      <c r="L127" s="59"/>
      <c r="M127" s="122"/>
      <c r="N127" s="59"/>
      <c r="O127" s="59"/>
      <c r="P127" s="59"/>
      <c r="Q127" s="59"/>
      <c r="R127" s="59"/>
      <c r="S127" s="61"/>
    </row>
    <row r="128" spans="1:19" outlineLevel="1" x14ac:dyDescent="0.2">
      <c r="A128" s="62">
        <v>94</v>
      </c>
      <c r="B128" s="63" t="s">
        <v>382</v>
      </c>
      <c r="C128" s="175" t="s">
        <v>282</v>
      </c>
      <c r="D128" s="69">
        <v>4680296029921</v>
      </c>
      <c r="E128" s="216">
        <v>370.45064858033902</v>
      </c>
      <c r="F128" s="77" t="s">
        <v>756</v>
      </c>
      <c r="G128" s="77" t="s">
        <v>573</v>
      </c>
      <c r="H128" s="77"/>
      <c r="I128" s="77" t="s">
        <v>362</v>
      </c>
      <c r="J128" s="77" t="s">
        <v>14</v>
      </c>
      <c r="K128" s="77">
        <v>14</v>
      </c>
      <c r="L128" s="77" t="s">
        <v>14</v>
      </c>
      <c r="M128" s="189">
        <f t="shared" si="6"/>
        <v>0.32928571428571424</v>
      </c>
      <c r="N128" s="64">
        <v>5.0599999999999996</v>
      </c>
      <c r="O128" s="65">
        <v>0.52</v>
      </c>
      <c r="P128" s="65">
        <v>0.36</v>
      </c>
      <c r="Q128" s="65">
        <v>0.245</v>
      </c>
      <c r="R128" s="65">
        <f>ROUND(O128*P128*Q128,4)</f>
        <v>4.5900000000000003E-2</v>
      </c>
      <c r="S128" s="66" t="s">
        <v>383</v>
      </c>
    </row>
    <row r="129" spans="1:19" outlineLevel="1" x14ac:dyDescent="0.2">
      <c r="A129" s="62">
        <f>A128+1</f>
        <v>95</v>
      </c>
      <c r="B129" s="63" t="s">
        <v>384</v>
      </c>
      <c r="C129" s="175" t="s">
        <v>289</v>
      </c>
      <c r="D129" s="69">
        <v>4680296029884</v>
      </c>
      <c r="E129" s="216">
        <v>370.45064858033902</v>
      </c>
      <c r="F129" s="77" t="s">
        <v>756</v>
      </c>
      <c r="G129" s="77" t="s">
        <v>573</v>
      </c>
      <c r="H129" s="77"/>
      <c r="I129" s="77" t="s">
        <v>362</v>
      </c>
      <c r="J129" s="77" t="s">
        <v>14</v>
      </c>
      <c r="K129" s="77">
        <v>14</v>
      </c>
      <c r="L129" s="77" t="s">
        <v>14</v>
      </c>
      <c r="M129" s="189">
        <f t="shared" si="6"/>
        <v>0.32928571428571424</v>
      </c>
      <c r="N129" s="64">
        <v>5.0599999999999996</v>
      </c>
      <c r="O129" s="65">
        <v>0.52</v>
      </c>
      <c r="P129" s="65">
        <v>0.36</v>
      </c>
      <c r="Q129" s="65">
        <v>0.245</v>
      </c>
      <c r="R129" s="65">
        <f>ROUND(O129*P129*Q129,4)</f>
        <v>4.5900000000000003E-2</v>
      </c>
      <c r="S129" s="66" t="s">
        <v>383</v>
      </c>
    </row>
    <row r="130" spans="1:19" outlineLevel="1" x14ac:dyDescent="0.2">
      <c r="A130" s="62">
        <f>A129+1</f>
        <v>96</v>
      </c>
      <c r="B130" s="63" t="s">
        <v>385</v>
      </c>
      <c r="C130" s="175" t="s">
        <v>332</v>
      </c>
      <c r="D130" s="69">
        <v>4680296029945</v>
      </c>
      <c r="E130" s="216">
        <v>370.45064858033902</v>
      </c>
      <c r="F130" s="77" t="s">
        <v>756</v>
      </c>
      <c r="G130" s="77" t="s">
        <v>573</v>
      </c>
      <c r="H130" s="77"/>
      <c r="I130" s="77" t="s">
        <v>362</v>
      </c>
      <c r="J130" s="77" t="s">
        <v>14</v>
      </c>
      <c r="K130" s="77">
        <v>14</v>
      </c>
      <c r="L130" s="77" t="s">
        <v>14</v>
      </c>
      <c r="M130" s="189">
        <f t="shared" si="6"/>
        <v>0.32928571428571424</v>
      </c>
      <c r="N130" s="64">
        <v>5.0599999999999996</v>
      </c>
      <c r="O130" s="65">
        <v>0.52</v>
      </c>
      <c r="P130" s="65">
        <v>0.36</v>
      </c>
      <c r="Q130" s="65">
        <v>0.245</v>
      </c>
      <c r="R130" s="65">
        <f>ROUND(O130*P130*Q130,4)</f>
        <v>4.5900000000000003E-2</v>
      </c>
      <c r="S130" s="66" t="s">
        <v>383</v>
      </c>
    </row>
    <row r="131" spans="1:19" outlineLevel="1" x14ac:dyDescent="0.2">
      <c r="A131" s="62">
        <f>A130+1</f>
        <v>97</v>
      </c>
      <c r="B131" s="63" t="s">
        <v>386</v>
      </c>
      <c r="C131" s="175" t="s">
        <v>302</v>
      </c>
      <c r="D131" s="69">
        <v>4680296029969</v>
      </c>
      <c r="E131" s="216">
        <v>370.45064858033902</v>
      </c>
      <c r="F131" s="77" t="s">
        <v>756</v>
      </c>
      <c r="G131" s="77" t="s">
        <v>573</v>
      </c>
      <c r="H131" s="77"/>
      <c r="I131" s="77" t="s">
        <v>362</v>
      </c>
      <c r="J131" s="77" t="s">
        <v>14</v>
      </c>
      <c r="K131" s="77">
        <v>14</v>
      </c>
      <c r="L131" s="77" t="s">
        <v>14</v>
      </c>
      <c r="M131" s="189">
        <f t="shared" si="6"/>
        <v>0.32928571428571424</v>
      </c>
      <c r="N131" s="64">
        <v>5.0599999999999996</v>
      </c>
      <c r="O131" s="65">
        <v>0.52</v>
      </c>
      <c r="P131" s="65">
        <v>0.36</v>
      </c>
      <c r="Q131" s="65">
        <v>0.245</v>
      </c>
      <c r="R131" s="65">
        <f>ROUND(O131*P131*Q131,4)</f>
        <v>4.5900000000000003E-2</v>
      </c>
      <c r="S131" s="66" t="s">
        <v>383</v>
      </c>
    </row>
    <row r="132" spans="1:19" s="8" customFormat="1" ht="14.25" x14ac:dyDescent="0.2">
      <c r="A132" s="56" t="s">
        <v>687</v>
      </c>
      <c r="B132" s="57"/>
      <c r="C132" s="58"/>
      <c r="D132" s="59"/>
      <c r="E132" s="209"/>
      <c r="F132" s="59"/>
      <c r="G132" s="59"/>
      <c r="H132" s="59"/>
      <c r="I132" s="59"/>
      <c r="J132" s="59"/>
      <c r="K132" s="59"/>
      <c r="L132" s="59"/>
      <c r="M132" s="122"/>
      <c r="N132" s="59"/>
      <c r="O132" s="59"/>
      <c r="P132" s="59"/>
      <c r="Q132" s="59"/>
      <c r="R132" s="59"/>
      <c r="S132" s="61"/>
    </row>
    <row r="133" spans="1:19" outlineLevel="1" x14ac:dyDescent="0.2">
      <c r="A133" s="62">
        <f>A131+1</f>
        <v>98</v>
      </c>
      <c r="B133" s="63" t="s">
        <v>387</v>
      </c>
      <c r="C133" s="175" t="s">
        <v>338</v>
      </c>
      <c r="D133" s="69">
        <v>4680296019403</v>
      </c>
      <c r="E133" s="216">
        <v>370.45064858033902</v>
      </c>
      <c r="F133" s="77" t="s">
        <v>756</v>
      </c>
      <c r="G133" s="77" t="s">
        <v>574</v>
      </c>
      <c r="H133" s="77"/>
      <c r="I133" s="77" t="s">
        <v>362</v>
      </c>
      <c r="J133" s="77" t="s">
        <v>14</v>
      </c>
      <c r="K133" s="77">
        <v>10</v>
      </c>
      <c r="L133" s="77" t="s">
        <v>14</v>
      </c>
      <c r="M133" s="189">
        <f t="shared" si="6"/>
        <v>0.48499999999999999</v>
      </c>
      <c r="N133" s="64">
        <v>5.3</v>
      </c>
      <c r="O133" s="65">
        <v>0.49</v>
      </c>
      <c r="P133" s="65">
        <v>0.36</v>
      </c>
      <c r="Q133" s="65">
        <v>0.245</v>
      </c>
      <c r="R133" s="65">
        <f>ROUND(O133*P133*Q133,4)</f>
        <v>4.3200000000000002E-2</v>
      </c>
      <c r="S133" s="66" t="s">
        <v>383</v>
      </c>
    </row>
    <row r="134" spans="1:19" outlineLevel="1" x14ac:dyDescent="0.2">
      <c r="A134" s="62">
        <f>A133+1</f>
        <v>99</v>
      </c>
      <c r="B134" s="63" t="s">
        <v>388</v>
      </c>
      <c r="C134" s="175" t="s">
        <v>326</v>
      </c>
      <c r="D134" s="69">
        <v>4680296021505</v>
      </c>
      <c r="E134" s="216">
        <v>370.45064858033902</v>
      </c>
      <c r="F134" s="77" t="s">
        <v>756</v>
      </c>
      <c r="G134" s="77" t="s">
        <v>574</v>
      </c>
      <c r="H134" s="77"/>
      <c r="I134" s="77" t="s">
        <v>362</v>
      </c>
      <c r="J134" s="77" t="s">
        <v>14</v>
      </c>
      <c r="K134" s="77">
        <v>10</v>
      </c>
      <c r="L134" s="77" t="s">
        <v>14</v>
      </c>
      <c r="M134" s="189">
        <f t="shared" si="6"/>
        <v>0.48499999999999999</v>
      </c>
      <c r="N134" s="64">
        <v>5.3</v>
      </c>
      <c r="O134" s="65">
        <v>0.49</v>
      </c>
      <c r="P134" s="65">
        <v>0.36</v>
      </c>
      <c r="Q134" s="65">
        <v>0.245</v>
      </c>
      <c r="R134" s="65">
        <f>ROUND(O134*P134*Q134,4)</f>
        <v>4.3200000000000002E-2</v>
      </c>
      <c r="S134" s="66" t="s">
        <v>383</v>
      </c>
    </row>
    <row r="135" spans="1:19" s="6" customFormat="1" outlineLevel="1" x14ac:dyDescent="0.2">
      <c r="A135" s="83">
        <f>A134+1</f>
        <v>100</v>
      </c>
      <c r="B135" s="84" t="s">
        <v>389</v>
      </c>
      <c r="C135" s="175" t="s">
        <v>390</v>
      </c>
      <c r="D135" s="85">
        <v>4680296019427</v>
      </c>
      <c r="E135" s="216">
        <v>370.45064858033902</v>
      </c>
      <c r="F135" s="86" t="s">
        <v>756</v>
      </c>
      <c r="G135" s="86" t="s">
        <v>574</v>
      </c>
      <c r="H135" s="86"/>
      <c r="I135" s="86" t="s">
        <v>362</v>
      </c>
      <c r="J135" s="86" t="s">
        <v>14</v>
      </c>
      <c r="K135" s="86">
        <v>10</v>
      </c>
      <c r="L135" s="86" t="s">
        <v>14</v>
      </c>
      <c r="M135" s="190">
        <f t="shared" si="6"/>
        <v>0.48499999999999999</v>
      </c>
      <c r="N135" s="87">
        <v>5.3</v>
      </c>
      <c r="O135" s="88">
        <v>0.49</v>
      </c>
      <c r="P135" s="88">
        <v>0.36</v>
      </c>
      <c r="Q135" s="88">
        <v>0.245</v>
      </c>
      <c r="R135" s="88">
        <f>ROUND(O135*P135*Q135,4)</f>
        <v>4.3200000000000002E-2</v>
      </c>
      <c r="S135" s="89" t="s">
        <v>383</v>
      </c>
    </row>
    <row r="136" spans="1:19" s="8" customFormat="1" ht="14.25" x14ac:dyDescent="0.2">
      <c r="A136" s="56" t="s">
        <v>694</v>
      </c>
      <c r="B136" s="57"/>
      <c r="C136" s="58"/>
      <c r="D136" s="59"/>
      <c r="E136" s="209"/>
      <c r="F136" s="59"/>
      <c r="G136" s="59"/>
      <c r="H136" s="59"/>
      <c r="I136" s="59"/>
      <c r="J136" s="59"/>
      <c r="K136" s="59"/>
      <c r="L136" s="59"/>
      <c r="M136" s="122"/>
      <c r="N136" s="59"/>
      <c r="O136" s="59"/>
      <c r="P136" s="59"/>
      <c r="Q136" s="59"/>
      <c r="R136" s="59"/>
      <c r="S136" s="61"/>
    </row>
    <row r="137" spans="1:19" outlineLevel="1" x14ac:dyDescent="0.2">
      <c r="A137" s="62">
        <f>A135+1</f>
        <v>101</v>
      </c>
      <c r="B137" s="63" t="s">
        <v>391</v>
      </c>
      <c r="C137" s="175" t="s">
        <v>256</v>
      </c>
      <c r="D137" s="69">
        <v>4680296024216</v>
      </c>
      <c r="E137" s="216">
        <v>370.45064858033902</v>
      </c>
      <c r="F137" s="77" t="s">
        <v>756</v>
      </c>
      <c r="G137" s="77" t="s">
        <v>575</v>
      </c>
      <c r="H137" s="77"/>
      <c r="I137" s="77" t="s">
        <v>362</v>
      </c>
      <c r="J137" s="77" t="s">
        <v>14</v>
      </c>
      <c r="K137" s="77">
        <v>10</v>
      </c>
      <c r="L137" s="77" t="s">
        <v>14</v>
      </c>
      <c r="M137" s="189">
        <f t="shared" si="6"/>
        <v>0.28499999999999998</v>
      </c>
      <c r="N137" s="64">
        <v>3.3</v>
      </c>
      <c r="O137" s="65">
        <v>0.49</v>
      </c>
      <c r="P137" s="65">
        <v>0.33</v>
      </c>
      <c r="Q137" s="65">
        <v>0.22500000000000001</v>
      </c>
      <c r="R137" s="65">
        <f>ROUND(O137*P137*Q137,4)</f>
        <v>3.6400000000000002E-2</v>
      </c>
      <c r="S137" s="66" t="s">
        <v>383</v>
      </c>
    </row>
    <row r="138" spans="1:19" outlineLevel="1" x14ac:dyDescent="0.2">
      <c r="A138" s="62">
        <f>A137+1</f>
        <v>102</v>
      </c>
      <c r="B138" s="63" t="s">
        <v>392</v>
      </c>
      <c r="C138" s="175" t="s">
        <v>393</v>
      </c>
      <c r="D138" s="69">
        <v>4680296024223</v>
      </c>
      <c r="E138" s="216">
        <v>370.45064858033902</v>
      </c>
      <c r="F138" s="77" t="s">
        <v>756</v>
      </c>
      <c r="G138" s="77" t="s">
        <v>575</v>
      </c>
      <c r="H138" s="77"/>
      <c r="I138" s="77" t="s">
        <v>362</v>
      </c>
      <c r="J138" s="77" t="s">
        <v>14</v>
      </c>
      <c r="K138" s="77">
        <v>10</v>
      </c>
      <c r="L138" s="77" t="s">
        <v>14</v>
      </c>
      <c r="M138" s="189">
        <f t="shared" si="6"/>
        <v>0.28499999999999998</v>
      </c>
      <c r="N138" s="64">
        <v>3.3</v>
      </c>
      <c r="O138" s="65">
        <v>0.49</v>
      </c>
      <c r="P138" s="65">
        <v>0.33</v>
      </c>
      <c r="Q138" s="65">
        <v>0.22500000000000001</v>
      </c>
      <c r="R138" s="65">
        <f>ROUND(O138*P138*Q138,4)</f>
        <v>3.6400000000000002E-2</v>
      </c>
      <c r="S138" s="66" t="s">
        <v>383</v>
      </c>
    </row>
    <row r="139" spans="1:19" outlineLevel="1" x14ac:dyDescent="0.2">
      <c r="A139" s="62">
        <f>A138+1</f>
        <v>103</v>
      </c>
      <c r="B139" s="63" t="s">
        <v>394</v>
      </c>
      <c r="C139" s="175" t="s">
        <v>395</v>
      </c>
      <c r="D139" s="69">
        <v>4680296024230</v>
      </c>
      <c r="E139" s="216">
        <v>370.45064858033902</v>
      </c>
      <c r="F139" s="77" t="s">
        <v>756</v>
      </c>
      <c r="G139" s="77" t="s">
        <v>575</v>
      </c>
      <c r="H139" s="77"/>
      <c r="I139" s="77" t="s">
        <v>362</v>
      </c>
      <c r="J139" s="77" t="s">
        <v>14</v>
      </c>
      <c r="K139" s="77">
        <v>10</v>
      </c>
      <c r="L139" s="77" t="s">
        <v>14</v>
      </c>
      <c r="M139" s="189">
        <f t="shared" si="6"/>
        <v>0.28499999999999998</v>
      </c>
      <c r="N139" s="64">
        <v>3.3</v>
      </c>
      <c r="O139" s="65">
        <v>0.49</v>
      </c>
      <c r="P139" s="65">
        <v>0.33</v>
      </c>
      <c r="Q139" s="65">
        <v>0.22500000000000001</v>
      </c>
      <c r="R139" s="65">
        <f>ROUND(O139*P139*Q139,4)</f>
        <v>3.6400000000000002E-2</v>
      </c>
      <c r="S139" s="66" t="s">
        <v>383</v>
      </c>
    </row>
    <row r="140" spans="1:19" outlineLevel="1" x14ac:dyDescent="0.2">
      <c r="A140" s="62">
        <f>A139+1</f>
        <v>104</v>
      </c>
      <c r="B140" s="63" t="s">
        <v>396</v>
      </c>
      <c r="C140" s="175" t="s">
        <v>397</v>
      </c>
      <c r="D140" s="69">
        <v>4680296024247</v>
      </c>
      <c r="E140" s="216">
        <v>370.45064858033902</v>
      </c>
      <c r="F140" s="77" t="s">
        <v>756</v>
      </c>
      <c r="G140" s="77" t="s">
        <v>575</v>
      </c>
      <c r="H140" s="77"/>
      <c r="I140" s="77" t="s">
        <v>362</v>
      </c>
      <c r="J140" s="77" t="s">
        <v>14</v>
      </c>
      <c r="K140" s="77">
        <v>10</v>
      </c>
      <c r="L140" s="77" t="s">
        <v>14</v>
      </c>
      <c r="M140" s="189">
        <f t="shared" si="6"/>
        <v>0.28499999999999998</v>
      </c>
      <c r="N140" s="64">
        <v>3.3</v>
      </c>
      <c r="O140" s="65">
        <v>0.49</v>
      </c>
      <c r="P140" s="65">
        <v>0.33</v>
      </c>
      <c r="Q140" s="65">
        <v>0.22500000000000001</v>
      </c>
      <c r="R140" s="65">
        <f>ROUND(O140*P140*Q140,4)</f>
        <v>3.6400000000000002E-2</v>
      </c>
      <c r="S140" s="66" t="s">
        <v>383</v>
      </c>
    </row>
    <row r="141" spans="1:19" s="8" customFormat="1" ht="14.25" x14ac:dyDescent="0.2">
      <c r="A141" s="56" t="s">
        <v>692</v>
      </c>
      <c r="B141" s="57"/>
      <c r="C141" s="58"/>
      <c r="D141" s="59"/>
      <c r="E141" s="209"/>
      <c r="F141" s="59"/>
      <c r="G141" s="59"/>
      <c r="H141" s="59"/>
      <c r="I141" s="59"/>
      <c r="J141" s="59"/>
      <c r="K141" s="59"/>
      <c r="L141" s="59"/>
      <c r="M141" s="122"/>
      <c r="N141" s="59"/>
      <c r="O141" s="59"/>
      <c r="P141" s="59"/>
      <c r="Q141" s="59"/>
      <c r="R141" s="59"/>
      <c r="S141" s="61"/>
    </row>
    <row r="142" spans="1:19" outlineLevel="1" x14ac:dyDescent="0.2">
      <c r="A142" s="62">
        <f>A140+1</f>
        <v>105</v>
      </c>
      <c r="B142" s="63" t="s">
        <v>398</v>
      </c>
      <c r="C142" s="175" t="s">
        <v>317</v>
      </c>
      <c r="D142" s="69">
        <v>4680296022069</v>
      </c>
      <c r="E142" s="216">
        <v>370.45064858033902</v>
      </c>
      <c r="F142" s="77" t="s">
        <v>756</v>
      </c>
      <c r="G142" s="77" t="s">
        <v>576</v>
      </c>
      <c r="H142" s="77"/>
      <c r="I142" s="77" t="s">
        <v>362</v>
      </c>
      <c r="J142" s="77" t="s">
        <v>14</v>
      </c>
      <c r="K142" s="77">
        <v>10</v>
      </c>
      <c r="L142" s="77" t="s">
        <v>14</v>
      </c>
      <c r="M142" s="189">
        <f t="shared" si="6"/>
        <v>0.5149999999999999</v>
      </c>
      <c r="N142" s="64">
        <v>5.6</v>
      </c>
      <c r="O142" s="65">
        <v>0.92</v>
      </c>
      <c r="P142" s="65">
        <v>0.14499999999999999</v>
      </c>
      <c r="Q142" s="65">
        <v>0.28499999999999998</v>
      </c>
      <c r="R142" s="65">
        <f>ROUND(O142*P142*Q142,4)</f>
        <v>3.7999999999999999E-2</v>
      </c>
      <c r="S142" s="66" t="s">
        <v>383</v>
      </c>
    </row>
    <row r="143" spans="1:19" outlineLevel="1" x14ac:dyDescent="0.2">
      <c r="A143" s="62">
        <f>A142+1</f>
        <v>106</v>
      </c>
      <c r="B143" s="63" t="s">
        <v>399</v>
      </c>
      <c r="C143" s="175" t="s">
        <v>318</v>
      </c>
      <c r="D143" s="69">
        <v>4680296022076</v>
      </c>
      <c r="E143" s="216">
        <v>370.45064858033902</v>
      </c>
      <c r="F143" s="77" t="s">
        <v>756</v>
      </c>
      <c r="G143" s="77" t="s">
        <v>576</v>
      </c>
      <c r="H143" s="77"/>
      <c r="I143" s="77" t="s">
        <v>362</v>
      </c>
      <c r="J143" s="77" t="s">
        <v>14</v>
      </c>
      <c r="K143" s="77">
        <v>10</v>
      </c>
      <c r="L143" s="77" t="s">
        <v>14</v>
      </c>
      <c r="M143" s="189">
        <f t="shared" si="6"/>
        <v>0.5149999999999999</v>
      </c>
      <c r="N143" s="64">
        <v>5.6</v>
      </c>
      <c r="O143" s="65">
        <v>0.92</v>
      </c>
      <c r="P143" s="65">
        <v>0.14499999999999999</v>
      </c>
      <c r="Q143" s="65">
        <v>0.28499999999999998</v>
      </c>
      <c r="R143" s="65">
        <f>ROUND(O143*P143*Q143,4)</f>
        <v>3.7999999999999999E-2</v>
      </c>
      <c r="S143" s="66" t="s">
        <v>383</v>
      </c>
    </row>
    <row r="144" spans="1:19" s="8" customFormat="1" ht="14.25" x14ac:dyDescent="0.2">
      <c r="A144" s="56" t="s">
        <v>695</v>
      </c>
      <c r="B144" s="57"/>
      <c r="C144" s="58"/>
      <c r="D144" s="59"/>
      <c r="E144" s="209"/>
      <c r="F144" s="59"/>
      <c r="G144" s="59"/>
      <c r="H144" s="59"/>
      <c r="I144" s="59"/>
      <c r="J144" s="59"/>
      <c r="K144" s="59"/>
      <c r="L144" s="59"/>
      <c r="M144" s="122"/>
      <c r="N144" s="59"/>
      <c r="O144" s="59"/>
      <c r="P144" s="59"/>
      <c r="Q144" s="59"/>
      <c r="R144" s="59"/>
      <c r="S144" s="61"/>
    </row>
    <row r="145" spans="1:19" outlineLevel="1" x14ac:dyDescent="0.2">
      <c r="A145" s="62">
        <f>A143+1</f>
        <v>107</v>
      </c>
      <c r="B145" s="63" t="s">
        <v>400</v>
      </c>
      <c r="C145" s="175" t="s">
        <v>254</v>
      </c>
      <c r="D145" s="69">
        <v>4680296026937</v>
      </c>
      <c r="E145" s="216">
        <v>370.45064858033902</v>
      </c>
      <c r="F145" s="77" t="s">
        <v>756</v>
      </c>
      <c r="G145" s="77" t="s">
        <v>577</v>
      </c>
      <c r="H145" s="77"/>
      <c r="I145" s="77" t="s">
        <v>362</v>
      </c>
      <c r="J145" s="77" t="s">
        <v>14</v>
      </c>
      <c r="K145" s="77">
        <v>10</v>
      </c>
      <c r="L145" s="77" t="s">
        <v>14</v>
      </c>
      <c r="M145" s="189">
        <f t="shared" si="6"/>
        <v>0.53499999999999992</v>
      </c>
      <c r="N145" s="64">
        <v>5.8</v>
      </c>
      <c r="O145" s="65">
        <v>0.92</v>
      </c>
      <c r="P145" s="65">
        <v>0.14499999999999999</v>
      </c>
      <c r="Q145" s="65">
        <v>0.28499999999999998</v>
      </c>
      <c r="R145" s="65">
        <f>ROUND(O145*P145*Q145,4)</f>
        <v>3.7999999999999999E-2</v>
      </c>
      <c r="S145" s="66" t="s">
        <v>383</v>
      </c>
    </row>
    <row r="146" spans="1:19" outlineLevel="1" x14ac:dyDescent="0.2">
      <c r="A146" s="62">
        <f>A145+1</f>
        <v>108</v>
      </c>
      <c r="B146" s="63" t="s">
        <v>401</v>
      </c>
      <c r="C146" s="175" t="s">
        <v>252</v>
      </c>
      <c r="D146" s="69">
        <v>4680296026920</v>
      </c>
      <c r="E146" s="216">
        <v>370.45064858033902</v>
      </c>
      <c r="F146" s="77" t="s">
        <v>756</v>
      </c>
      <c r="G146" s="77" t="s">
        <v>577</v>
      </c>
      <c r="H146" s="77"/>
      <c r="I146" s="77" t="s">
        <v>362</v>
      </c>
      <c r="J146" s="77" t="s">
        <v>14</v>
      </c>
      <c r="K146" s="77">
        <v>10</v>
      </c>
      <c r="L146" s="77" t="s">
        <v>14</v>
      </c>
      <c r="M146" s="189">
        <f t="shared" si="6"/>
        <v>0.53499999999999992</v>
      </c>
      <c r="N146" s="64">
        <v>5.8</v>
      </c>
      <c r="O146" s="65">
        <v>0.92</v>
      </c>
      <c r="P146" s="65">
        <v>0.14499999999999999</v>
      </c>
      <c r="Q146" s="65">
        <v>0.28499999999999998</v>
      </c>
      <c r="R146" s="65">
        <f>ROUND(O146*P146*Q146,4)</f>
        <v>3.7999999999999999E-2</v>
      </c>
      <c r="S146" s="66" t="s">
        <v>383</v>
      </c>
    </row>
    <row r="147" spans="1:19" outlineLevel="1" x14ac:dyDescent="0.2">
      <c r="A147" s="62">
        <f>A146+1</f>
        <v>109</v>
      </c>
      <c r="B147" s="63" t="s">
        <v>402</v>
      </c>
      <c r="C147" s="175" t="s">
        <v>301</v>
      </c>
      <c r="D147" s="69">
        <v>4680296026944</v>
      </c>
      <c r="E147" s="216">
        <v>370.45064858033902</v>
      </c>
      <c r="F147" s="77" t="s">
        <v>756</v>
      </c>
      <c r="G147" s="77" t="s">
        <v>577</v>
      </c>
      <c r="H147" s="77"/>
      <c r="I147" s="77" t="s">
        <v>362</v>
      </c>
      <c r="J147" s="77" t="s">
        <v>14</v>
      </c>
      <c r="K147" s="77">
        <v>10</v>
      </c>
      <c r="L147" s="77" t="s">
        <v>14</v>
      </c>
      <c r="M147" s="189">
        <f t="shared" si="6"/>
        <v>0.53499999999999992</v>
      </c>
      <c r="N147" s="64">
        <v>5.8</v>
      </c>
      <c r="O147" s="65">
        <v>0.92</v>
      </c>
      <c r="P147" s="65">
        <v>0.14499999999999999</v>
      </c>
      <c r="Q147" s="65">
        <v>0.28499999999999998</v>
      </c>
      <c r="R147" s="65">
        <f>ROUND(O147*P147*Q147,4)</f>
        <v>3.7999999999999999E-2</v>
      </c>
      <c r="S147" s="66" t="s">
        <v>383</v>
      </c>
    </row>
    <row r="148" spans="1:19" s="5" customFormat="1" ht="15" x14ac:dyDescent="0.2">
      <c r="A148" s="15" t="s">
        <v>759</v>
      </c>
      <c r="B148" s="16"/>
      <c r="C148" s="17"/>
      <c r="D148" s="52"/>
      <c r="E148" s="215"/>
      <c r="F148" s="52"/>
      <c r="G148" s="52"/>
      <c r="H148" s="52"/>
      <c r="I148" s="52"/>
      <c r="J148" s="52"/>
      <c r="K148" s="52"/>
      <c r="L148" s="52"/>
      <c r="M148" s="55"/>
      <c r="N148" s="52"/>
      <c r="O148" s="52"/>
      <c r="P148" s="52"/>
      <c r="Q148" s="52"/>
      <c r="R148" s="52"/>
      <c r="S148" s="60"/>
    </row>
    <row r="149" spans="1:19" s="8" customFormat="1" ht="14.25" x14ac:dyDescent="0.2">
      <c r="A149" s="56" t="s">
        <v>698</v>
      </c>
      <c r="B149" s="57"/>
      <c r="C149" s="58"/>
      <c r="D149" s="59"/>
      <c r="E149" s="209"/>
      <c r="F149" s="59"/>
      <c r="G149" s="59"/>
      <c r="H149" s="59"/>
      <c r="I149" s="59"/>
      <c r="J149" s="59"/>
      <c r="K149" s="59"/>
      <c r="L149" s="59"/>
      <c r="M149" s="122"/>
      <c r="N149" s="59"/>
      <c r="O149" s="59"/>
      <c r="P149" s="59"/>
      <c r="Q149" s="59"/>
      <c r="R149" s="59"/>
      <c r="S149" s="61"/>
    </row>
    <row r="150" spans="1:19" outlineLevel="1" x14ac:dyDescent="0.2">
      <c r="A150" s="62">
        <v>110</v>
      </c>
      <c r="B150" s="63" t="s">
        <v>526</v>
      </c>
      <c r="C150" s="175" t="s">
        <v>527</v>
      </c>
      <c r="D150" s="68">
        <v>4680296031832</v>
      </c>
      <c r="E150" s="217">
        <v>452.60151000162722</v>
      </c>
      <c r="F150" s="77" t="s">
        <v>756</v>
      </c>
      <c r="G150" s="65" t="s">
        <v>782</v>
      </c>
      <c r="H150" s="65"/>
      <c r="I150" s="65" t="s">
        <v>362</v>
      </c>
      <c r="J150" s="77" t="s">
        <v>14</v>
      </c>
      <c r="K150" s="77">
        <v>9</v>
      </c>
      <c r="L150" s="77" t="s">
        <v>14</v>
      </c>
      <c r="M150" s="190">
        <f>(N150-0.5)/K150</f>
        <v>0.88444444444444459</v>
      </c>
      <c r="N150" s="64">
        <v>8.4600000000000009</v>
      </c>
      <c r="O150" s="65">
        <v>0.81</v>
      </c>
      <c r="P150" s="65">
        <v>0.61</v>
      </c>
      <c r="Q150" s="65">
        <v>0.215</v>
      </c>
      <c r="R150" s="65">
        <f t="shared" ref="R150:R152" si="9">ROUND(O150*P150*Q150,4)</f>
        <v>0.1062</v>
      </c>
      <c r="S150" s="66" t="s">
        <v>383</v>
      </c>
    </row>
    <row r="151" spans="1:19" outlineLevel="1" x14ac:dyDescent="0.2">
      <c r="A151" s="62">
        <f t="shared" ref="A151:A152" si="10">A150+1</f>
        <v>111</v>
      </c>
      <c r="B151" s="63" t="s">
        <v>528</v>
      </c>
      <c r="C151" s="175" t="s">
        <v>529</v>
      </c>
      <c r="D151" s="68">
        <v>4680296031849</v>
      </c>
      <c r="E151" s="217">
        <v>452.60151000162722</v>
      </c>
      <c r="F151" s="77" t="s">
        <v>756</v>
      </c>
      <c r="G151" s="65" t="s">
        <v>782</v>
      </c>
      <c r="H151" s="65"/>
      <c r="I151" s="65" t="s">
        <v>362</v>
      </c>
      <c r="J151" s="77" t="s">
        <v>14</v>
      </c>
      <c r="K151" s="77">
        <v>9</v>
      </c>
      <c r="L151" s="77" t="s">
        <v>14</v>
      </c>
      <c r="M151" s="190">
        <f t="shared" ref="M151:M161" si="11">(N151-0.5)/K151</f>
        <v>0.88444444444444459</v>
      </c>
      <c r="N151" s="64">
        <v>8.4600000000000009</v>
      </c>
      <c r="O151" s="65">
        <v>0.81</v>
      </c>
      <c r="P151" s="65">
        <v>0.61</v>
      </c>
      <c r="Q151" s="65">
        <v>0.215</v>
      </c>
      <c r="R151" s="65">
        <f t="shared" si="9"/>
        <v>0.1062</v>
      </c>
      <c r="S151" s="66" t="s">
        <v>383</v>
      </c>
    </row>
    <row r="152" spans="1:19" outlineLevel="1" x14ac:dyDescent="0.2">
      <c r="A152" s="62">
        <f t="shared" si="10"/>
        <v>112</v>
      </c>
      <c r="B152" s="63" t="s">
        <v>530</v>
      </c>
      <c r="C152" s="175" t="s">
        <v>531</v>
      </c>
      <c r="D152" s="68">
        <v>4680296031856</v>
      </c>
      <c r="E152" s="217">
        <v>452.60151000162722</v>
      </c>
      <c r="F152" s="77" t="s">
        <v>756</v>
      </c>
      <c r="G152" s="65" t="s">
        <v>782</v>
      </c>
      <c r="H152" s="65"/>
      <c r="I152" s="65" t="s">
        <v>362</v>
      </c>
      <c r="J152" s="77" t="s">
        <v>14</v>
      </c>
      <c r="K152" s="77">
        <v>9</v>
      </c>
      <c r="L152" s="77" t="s">
        <v>14</v>
      </c>
      <c r="M152" s="190">
        <f t="shared" si="11"/>
        <v>0.88444444444444459</v>
      </c>
      <c r="N152" s="64">
        <v>8.4600000000000009</v>
      </c>
      <c r="O152" s="65">
        <v>0.81</v>
      </c>
      <c r="P152" s="65">
        <v>0.61</v>
      </c>
      <c r="Q152" s="65">
        <v>0.215</v>
      </c>
      <c r="R152" s="65">
        <f t="shared" si="9"/>
        <v>0.1062</v>
      </c>
      <c r="S152" s="66" t="s">
        <v>383</v>
      </c>
    </row>
    <row r="153" spans="1:19" outlineLevel="1" x14ac:dyDescent="0.2">
      <c r="A153" s="70">
        <v>113</v>
      </c>
      <c r="B153" s="79" t="s">
        <v>744</v>
      </c>
      <c r="C153" s="177" t="s">
        <v>727</v>
      </c>
      <c r="D153" s="67">
        <v>4680296031863</v>
      </c>
      <c r="E153" s="217">
        <v>452.60151000162722</v>
      </c>
      <c r="F153" s="77" t="s">
        <v>756</v>
      </c>
      <c r="G153" s="65" t="s">
        <v>782</v>
      </c>
      <c r="H153" s="65"/>
      <c r="I153" s="65" t="s">
        <v>362</v>
      </c>
      <c r="J153" s="77" t="s">
        <v>14</v>
      </c>
      <c r="K153" s="77">
        <v>9</v>
      </c>
      <c r="L153" s="77" t="s">
        <v>14</v>
      </c>
      <c r="M153" s="190">
        <f t="shared" si="11"/>
        <v>0.88444444444444459</v>
      </c>
      <c r="N153" s="64">
        <v>8.4600000000000009</v>
      </c>
      <c r="O153" s="65">
        <v>0.81</v>
      </c>
      <c r="P153" s="65">
        <v>0.61</v>
      </c>
      <c r="Q153" s="65">
        <v>0.215</v>
      </c>
      <c r="R153" s="65">
        <f t="shared" ref="R153" si="12">ROUND(O153*P153*Q153,4)</f>
        <v>0.1062</v>
      </c>
      <c r="S153" s="66" t="s">
        <v>383</v>
      </c>
    </row>
    <row r="154" spans="1:19" s="8" customFormat="1" ht="14.25" x14ac:dyDescent="0.2">
      <c r="A154" s="56" t="s">
        <v>699</v>
      </c>
      <c r="B154" s="57"/>
      <c r="C154" s="58"/>
      <c r="D154" s="59"/>
      <c r="E154" s="209"/>
      <c r="F154" s="59"/>
      <c r="G154" s="59"/>
      <c r="H154" s="59"/>
      <c r="I154" s="59"/>
      <c r="J154" s="59"/>
      <c r="K154" s="59"/>
      <c r="L154" s="59"/>
      <c r="M154" s="122"/>
      <c r="N154" s="59"/>
      <c r="O154" s="59"/>
      <c r="P154" s="59"/>
      <c r="Q154" s="59"/>
      <c r="R154" s="59"/>
      <c r="S154" s="61"/>
    </row>
    <row r="155" spans="1:19" outlineLevel="1" x14ac:dyDescent="0.2">
      <c r="A155" s="62">
        <v>114</v>
      </c>
      <c r="B155" s="63" t="s">
        <v>501</v>
      </c>
      <c r="C155" s="175" t="s">
        <v>498</v>
      </c>
      <c r="D155" s="68">
        <v>4680296032525</v>
      </c>
      <c r="E155" s="217">
        <v>452.60151000162722</v>
      </c>
      <c r="F155" s="77" t="s">
        <v>756</v>
      </c>
      <c r="G155" s="65" t="s">
        <v>782</v>
      </c>
      <c r="H155" s="65"/>
      <c r="I155" s="65" t="s">
        <v>362</v>
      </c>
      <c r="J155" s="77" t="s">
        <v>14</v>
      </c>
      <c r="K155" s="77">
        <v>9</v>
      </c>
      <c r="L155" s="77" t="s">
        <v>14</v>
      </c>
      <c r="M155" s="190">
        <f t="shared" si="11"/>
        <v>0.88444444444444459</v>
      </c>
      <c r="N155" s="64">
        <v>8.4600000000000009</v>
      </c>
      <c r="O155" s="65">
        <v>0.81</v>
      </c>
      <c r="P155" s="65">
        <v>0.61</v>
      </c>
      <c r="Q155" s="65">
        <v>0.215</v>
      </c>
      <c r="R155" s="65">
        <f>ROUND(O155*P155*Q155,4)</f>
        <v>0.1062</v>
      </c>
      <c r="S155" s="66" t="s">
        <v>383</v>
      </c>
    </row>
    <row r="156" spans="1:19" outlineLevel="1" x14ac:dyDescent="0.2">
      <c r="A156" s="62">
        <v>115</v>
      </c>
      <c r="B156" s="63" t="s">
        <v>502</v>
      </c>
      <c r="C156" s="175" t="s">
        <v>499</v>
      </c>
      <c r="D156" s="68">
        <v>4680296032518</v>
      </c>
      <c r="E156" s="217">
        <v>452.60151000162722</v>
      </c>
      <c r="F156" s="77" t="s">
        <v>756</v>
      </c>
      <c r="G156" s="65" t="s">
        <v>782</v>
      </c>
      <c r="H156" s="65"/>
      <c r="I156" s="65" t="s">
        <v>362</v>
      </c>
      <c r="J156" s="77" t="s">
        <v>14</v>
      </c>
      <c r="K156" s="77">
        <v>9</v>
      </c>
      <c r="L156" s="77" t="s">
        <v>14</v>
      </c>
      <c r="M156" s="190">
        <f t="shared" si="11"/>
        <v>0.88444444444444459</v>
      </c>
      <c r="N156" s="64">
        <v>8.4600000000000009</v>
      </c>
      <c r="O156" s="65">
        <v>0.81</v>
      </c>
      <c r="P156" s="65">
        <v>0.61</v>
      </c>
      <c r="Q156" s="65">
        <v>0.215</v>
      </c>
      <c r="R156" s="65">
        <f>ROUND(O156*P156*Q156,4)</f>
        <v>0.1062</v>
      </c>
      <c r="S156" s="66" t="s">
        <v>383</v>
      </c>
    </row>
    <row r="157" spans="1:19" outlineLevel="1" x14ac:dyDescent="0.2">
      <c r="A157" s="62">
        <f>A156+1</f>
        <v>116</v>
      </c>
      <c r="B157" s="63" t="s">
        <v>503</v>
      </c>
      <c r="C157" s="175" t="s">
        <v>500</v>
      </c>
      <c r="D157" s="68">
        <v>4680296032532</v>
      </c>
      <c r="E157" s="217">
        <v>452.60151000162722</v>
      </c>
      <c r="F157" s="77" t="s">
        <v>756</v>
      </c>
      <c r="G157" s="65" t="s">
        <v>782</v>
      </c>
      <c r="H157" s="65"/>
      <c r="I157" s="65" t="s">
        <v>362</v>
      </c>
      <c r="J157" s="77" t="s">
        <v>14</v>
      </c>
      <c r="K157" s="77">
        <v>9</v>
      </c>
      <c r="L157" s="77" t="s">
        <v>14</v>
      </c>
      <c r="M157" s="190">
        <f t="shared" si="11"/>
        <v>0.88444444444444459</v>
      </c>
      <c r="N157" s="64">
        <v>8.4600000000000009</v>
      </c>
      <c r="O157" s="65">
        <v>0.81</v>
      </c>
      <c r="P157" s="65">
        <v>0.61</v>
      </c>
      <c r="Q157" s="65">
        <v>0.215</v>
      </c>
      <c r="R157" s="65">
        <f>ROUND(O157*P157*Q157,4)</f>
        <v>0.1062</v>
      </c>
      <c r="S157" s="66" t="s">
        <v>383</v>
      </c>
    </row>
    <row r="158" spans="1:19" s="8" customFormat="1" ht="14.25" x14ac:dyDescent="0.2">
      <c r="A158" s="56" t="s">
        <v>700</v>
      </c>
      <c r="B158" s="57"/>
      <c r="C158" s="58"/>
      <c r="D158" s="59"/>
      <c r="E158" s="209"/>
      <c r="F158" s="59"/>
      <c r="G158" s="59"/>
      <c r="H158" s="59"/>
      <c r="I158" s="59"/>
      <c r="J158" s="59"/>
      <c r="K158" s="59"/>
      <c r="L158" s="59"/>
      <c r="M158" s="122"/>
      <c r="N158" s="59"/>
      <c r="O158" s="59"/>
      <c r="P158" s="59"/>
      <c r="Q158" s="59"/>
      <c r="R158" s="59"/>
      <c r="S158" s="61"/>
    </row>
    <row r="159" spans="1:19" outlineLevel="1" x14ac:dyDescent="0.2">
      <c r="A159" s="62">
        <f>A157+1</f>
        <v>117</v>
      </c>
      <c r="B159" s="63" t="s">
        <v>504</v>
      </c>
      <c r="C159" s="175" t="s">
        <v>507</v>
      </c>
      <c r="D159" s="68">
        <v>4680296032808</v>
      </c>
      <c r="E159" s="217">
        <v>452.60151000162722</v>
      </c>
      <c r="F159" s="77" t="s">
        <v>756</v>
      </c>
      <c r="G159" s="65" t="s">
        <v>783</v>
      </c>
      <c r="H159" s="65"/>
      <c r="I159" s="65" t="s">
        <v>362</v>
      </c>
      <c r="J159" s="77" t="s">
        <v>14</v>
      </c>
      <c r="K159" s="77">
        <v>9</v>
      </c>
      <c r="L159" s="77" t="s">
        <v>14</v>
      </c>
      <c r="M159" s="190">
        <f t="shared" si="11"/>
        <v>0.88444444444444459</v>
      </c>
      <c r="N159" s="64">
        <v>8.4600000000000009</v>
      </c>
      <c r="O159" s="65">
        <v>0.81</v>
      </c>
      <c r="P159" s="65">
        <v>0.61</v>
      </c>
      <c r="Q159" s="65">
        <v>0.215</v>
      </c>
      <c r="R159" s="65">
        <f>ROUND(O159*P159*Q159,4)</f>
        <v>0.1062</v>
      </c>
      <c r="S159" s="66" t="s">
        <v>383</v>
      </c>
    </row>
    <row r="160" spans="1:19" outlineLevel="1" x14ac:dyDescent="0.2">
      <c r="A160" s="62">
        <f>A159+1</f>
        <v>118</v>
      </c>
      <c r="B160" s="63" t="s">
        <v>505</v>
      </c>
      <c r="C160" s="175" t="s">
        <v>508</v>
      </c>
      <c r="D160" s="68">
        <v>4680296032792</v>
      </c>
      <c r="E160" s="217">
        <v>452.60151000162722</v>
      </c>
      <c r="F160" s="77" t="s">
        <v>756</v>
      </c>
      <c r="G160" s="65" t="s">
        <v>783</v>
      </c>
      <c r="H160" s="65"/>
      <c r="I160" s="65" t="s">
        <v>362</v>
      </c>
      <c r="J160" s="77" t="s">
        <v>14</v>
      </c>
      <c r="K160" s="77">
        <v>9</v>
      </c>
      <c r="L160" s="77" t="s">
        <v>14</v>
      </c>
      <c r="M160" s="190">
        <f t="shared" si="11"/>
        <v>0.88444444444444459</v>
      </c>
      <c r="N160" s="64">
        <v>8.4600000000000009</v>
      </c>
      <c r="O160" s="65">
        <v>0.81</v>
      </c>
      <c r="P160" s="65">
        <v>0.61</v>
      </c>
      <c r="Q160" s="65">
        <v>0.215</v>
      </c>
      <c r="R160" s="65">
        <f>ROUND(O160*P160*Q160,4)</f>
        <v>0.1062</v>
      </c>
      <c r="S160" s="66" t="s">
        <v>383</v>
      </c>
    </row>
    <row r="161" spans="1:19" outlineLevel="1" x14ac:dyDescent="0.2">
      <c r="A161" s="62">
        <f>A160+1</f>
        <v>119</v>
      </c>
      <c r="B161" s="63" t="s">
        <v>506</v>
      </c>
      <c r="C161" s="175" t="s">
        <v>509</v>
      </c>
      <c r="D161" s="68">
        <v>4680296032815</v>
      </c>
      <c r="E161" s="217">
        <v>452.60151000162722</v>
      </c>
      <c r="F161" s="77" t="s">
        <v>756</v>
      </c>
      <c r="G161" s="65" t="s">
        <v>783</v>
      </c>
      <c r="H161" s="65"/>
      <c r="I161" s="65" t="s">
        <v>362</v>
      </c>
      <c r="J161" s="77" t="s">
        <v>14</v>
      </c>
      <c r="K161" s="77">
        <v>9</v>
      </c>
      <c r="L161" s="77" t="s">
        <v>14</v>
      </c>
      <c r="M161" s="190">
        <f t="shared" si="11"/>
        <v>0.88444444444444459</v>
      </c>
      <c r="N161" s="64">
        <v>8.4600000000000009</v>
      </c>
      <c r="O161" s="65">
        <v>0.81</v>
      </c>
      <c r="P161" s="65">
        <v>0.61</v>
      </c>
      <c r="Q161" s="65">
        <v>0.215</v>
      </c>
      <c r="R161" s="65">
        <f>ROUND(O161*P161*Q161,4)</f>
        <v>0.1062</v>
      </c>
      <c r="S161" s="66" t="s">
        <v>383</v>
      </c>
    </row>
    <row r="162" spans="1:19" ht="14.25" outlineLevel="1" x14ac:dyDescent="0.2">
      <c r="A162" s="56" t="s">
        <v>804</v>
      </c>
      <c r="B162" s="57"/>
      <c r="C162" s="58"/>
      <c r="D162" s="59"/>
      <c r="E162" s="209"/>
      <c r="F162" s="59"/>
      <c r="G162" s="59"/>
      <c r="H162" s="59"/>
      <c r="I162" s="59"/>
      <c r="J162" s="59"/>
      <c r="K162" s="59"/>
      <c r="L162" s="59"/>
      <c r="M162" s="122"/>
      <c r="N162" s="59"/>
      <c r="O162" s="59"/>
      <c r="P162" s="59"/>
      <c r="Q162" s="59"/>
      <c r="R162" s="59"/>
      <c r="S162" s="61"/>
    </row>
    <row r="163" spans="1:19" outlineLevel="1" x14ac:dyDescent="0.2">
      <c r="A163" s="62">
        <v>120</v>
      </c>
      <c r="B163" s="63" t="s">
        <v>814</v>
      </c>
      <c r="C163" s="175" t="s">
        <v>813</v>
      </c>
      <c r="D163" s="68">
        <v>4680296034703</v>
      </c>
      <c r="E163" s="217">
        <v>486.59</v>
      </c>
      <c r="F163" s="77" t="s">
        <v>756</v>
      </c>
      <c r="G163" s="65" t="s">
        <v>783</v>
      </c>
      <c r="H163" s="65"/>
      <c r="I163" s="65" t="s">
        <v>362</v>
      </c>
      <c r="J163" s="77" t="s">
        <v>14</v>
      </c>
      <c r="K163" s="77">
        <v>9</v>
      </c>
      <c r="L163" s="77" t="s">
        <v>14</v>
      </c>
      <c r="M163" s="190">
        <f t="shared" ref="M163:M166" si="13">(N163-0.5)/K163</f>
        <v>0.88444444444444459</v>
      </c>
      <c r="N163" s="64">
        <v>8.4600000000000009</v>
      </c>
      <c r="O163" s="65">
        <v>0.81</v>
      </c>
      <c r="P163" s="65">
        <v>0.61</v>
      </c>
      <c r="Q163" s="65">
        <v>0.215</v>
      </c>
      <c r="R163" s="65">
        <f>ROUND(O163*P163*Q163,4)</f>
        <v>0.1062</v>
      </c>
      <c r="S163" s="66" t="s">
        <v>383</v>
      </c>
    </row>
    <row r="164" spans="1:19" outlineLevel="1" x14ac:dyDescent="0.2">
      <c r="A164" s="62">
        <v>121</v>
      </c>
      <c r="B164" s="63" t="s">
        <v>816</v>
      </c>
      <c r="C164" s="175" t="s">
        <v>815</v>
      </c>
      <c r="D164" s="68">
        <v>4680296034697</v>
      </c>
      <c r="E164" s="217">
        <v>486.59</v>
      </c>
      <c r="F164" s="77" t="s">
        <v>756</v>
      </c>
      <c r="G164" s="65" t="s">
        <v>783</v>
      </c>
      <c r="H164" s="65"/>
      <c r="I164" s="65" t="s">
        <v>362</v>
      </c>
      <c r="J164" s="77" t="s">
        <v>14</v>
      </c>
      <c r="K164" s="77">
        <v>9</v>
      </c>
      <c r="L164" s="77" t="s">
        <v>14</v>
      </c>
      <c r="M164" s="190">
        <f t="shared" si="13"/>
        <v>0.88444444444444459</v>
      </c>
      <c r="N164" s="64">
        <v>8.4600000000000009</v>
      </c>
      <c r="O164" s="65">
        <v>0.81</v>
      </c>
      <c r="P164" s="65">
        <v>0.61</v>
      </c>
      <c r="Q164" s="65">
        <v>0.215</v>
      </c>
      <c r="R164" s="65">
        <f>ROUND(O164*P164*Q164,4)</f>
        <v>0.1062</v>
      </c>
      <c r="S164" s="66" t="s">
        <v>383</v>
      </c>
    </row>
    <row r="165" spans="1:19" outlineLevel="1" x14ac:dyDescent="0.2">
      <c r="A165" s="62">
        <v>122</v>
      </c>
      <c r="B165" s="63" t="s">
        <v>818</v>
      </c>
      <c r="C165" s="175" t="s">
        <v>817</v>
      </c>
      <c r="D165" s="68">
        <v>4680296034710</v>
      </c>
      <c r="E165" s="217">
        <v>486.59</v>
      </c>
      <c r="F165" s="77" t="s">
        <v>756</v>
      </c>
      <c r="G165" s="65" t="s">
        <v>783</v>
      </c>
      <c r="H165" s="65"/>
      <c r="I165" s="65" t="s">
        <v>362</v>
      </c>
      <c r="J165" s="77" t="s">
        <v>14</v>
      </c>
      <c r="K165" s="77">
        <v>9</v>
      </c>
      <c r="L165" s="77" t="s">
        <v>14</v>
      </c>
      <c r="M165" s="190">
        <f t="shared" si="13"/>
        <v>0.88444444444444459</v>
      </c>
      <c r="N165" s="64">
        <v>8.4600000000000009</v>
      </c>
      <c r="O165" s="65">
        <v>0.81</v>
      </c>
      <c r="P165" s="65">
        <v>0.61</v>
      </c>
      <c r="Q165" s="65">
        <v>0.215</v>
      </c>
      <c r="R165" s="65">
        <f>ROUND(O165*P165*Q165,4)</f>
        <v>0.1062</v>
      </c>
      <c r="S165" s="66" t="s">
        <v>383</v>
      </c>
    </row>
    <row r="166" spans="1:19" outlineLevel="1" x14ac:dyDescent="0.2">
      <c r="A166" s="62">
        <v>123</v>
      </c>
      <c r="B166" s="63" t="s">
        <v>820</v>
      </c>
      <c r="C166" s="175" t="s">
        <v>819</v>
      </c>
      <c r="D166" s="68">
        <v>4680296034727</v>
      </c>
      <c r="E166" s="217">
        <v>486.59</v>
      </c>
      <c r="F166" s="77" t="s">
        <v>756</v>
      </c>
      <c r="G166" s="65" t="s">
        <v>783</v>
      </c>
      <c r="H166" s="65"/>
      <c r="I166" s="65" t="s">
        <v>362</v>
      </c>
      <c r="J166" s="77" t="s">
        <v>14</v>
      </c>
      <c r="K166" s="77">
        <v>9</v>
      </c>
      <c r="L166" s="77" t="s">
        <v>14</v>
      </c>
      <c r="M166" s="190">
        <f t="shared" si="13"/>
        <v>0.88444444444444459</v>
      </c>
      <c r="N166" s="64">
        <v>8.4600000000000009</v>
      </c>
      <c r="O166" s="65">
        <v>0.81</v>
      </c>
      <c r="P166" s="65">
        <v>0.61</v>
      </c>
      <c r="Q166" s="65">
        <v>0.215</v>
      </c>
      <c r="R166" s="65">
        <f>ROUND(O166*P166*Q166,4)</f>
        <v>0.1062</v>
      </c>
      <c r="S166" s="66" t="s">
        <v>383</v>
      </c>
    </row>
    <row r="167" spans="1:19" s="5" customFormat="1" ht="15" x14ac:dyDescent="0.2">
      <c r="A167" s="15" t="s">
        <v>701</v>
      </c>
      <c r="B167" s="16"/>
      <c r="C167" s="17"/>
      <c r="D167" s="52"/>
      <c r="E167" s="215"/>
      <c r="F167" s="52"/>
      <c r="G167" s="52"/>
      <c r="H167" s="52"/>
      <c r="I167" s="52"/>
      <c r="J167" s="52"/>
      <c r="K167" s="52"/>
      <c r="L167" s="52"/>
      <c r="M167" s="55"/>
      <c r="N167" s="52"/>
      <c r="O167" s="52"/>
      <c r="P167" s="52"/>
      <c r="Q167" s="52"/>
      <c r="R167" s="52"/>
      <c r="S167" s="60"/>
    </row>
    <row r="168" spans="1:19" outlineLevel="1" x14ac:dyDescent="0.2">
      <c r="A168" s="62">
        <v>124</v>
      </c>
      <c r="B168" s="80" t="s">
        <v>364</v>
      </c>
      <c r="C168" s="178" t="s">
        <v>365</v>
      </c>
      <c r="D168" s="69">
        <v>4650060835737</v>
      </c>
      <c r="E168" s="216">
        <v>216.45770859540582</v>
      </c>
      <c r="F168" s="77" t="s">
        <v>756</v>
      </c>
      <c r="G168" s="77">
        <v>3000</v>
      </c>
      <c r="H168" s="77">
        <v>3000</v>
      </c>
      <c r="I168" s="77" t="s">
        <v>362</v>
      </c>
      <c r="J168" s="77" t="s">
        <v>14</v>
      </c>
      <c r="K168" s="77">
        <v>40</v>
      </c>
      <c r="L168" s="77" t="s">
        <v>14</v>
      </c>
      <c r="M168" s="190">
        <f t="shared" ref="M168:M176" si="14">(N168-0.3)/K168</f>
        <v>0.52549999999999997</v>
      </c>
      <c r="N168" s="64">
        <v>21.32</v>
      </c>
      <c r="O168" s="77">
        <v>3.05</v>
      </c>
      <c r="P168" s="77">
        <v>0.23</v>
      </c>
      <c r="Q168" s="77">
        <v>0.17</v>
      </c>
      <c r="R168" s="65">
        <f t="shared" ref="R168:R176" si="15">ROUND(O168*P168*Q168,4)</f>
        <v>0.1193</v>
      </c>
      <c r="S168" s="66" t="s">
        <v>17</v>
      </c>
    </row>
    <row r="169" spans="1:19" outlineLevel="1" x14ac:dyDescent="0.2">
      <c r="A169" s="62">
        <f>A168+1</f>
        <v>125</v>
      </c>
      <c r="B169" s="80" t="s">
        <v>366</v>
      </c>
      <c r="C169" s="178" t="s">
        <v>367</v>
      </c>
      <c r="D169" s="69">
        <v>4650060835720</v>
      </c>
      <c r="E169" s="216">
        <v>216.45770859540582</v>
      </c>
      <c r="F169" s="77" t="s">
        <v>756</v>
      </c>
      <c r="G169" s="77">
        <v>3000</v>
      </c>
      <c r="H169" s="77">
        <v>3000</v>
      </c>
      <c r="I169" s="77" t="s">
        <v>362</v>
      </c>
      <c r="J169" s="77" t="s">
        <v>14</v>
      </c>
      <c r="K169" s="77">
        <v>40</v>
      </c>
      <c r="L169" s="77" t="s">
        <v>14</v>
      </c>
      <c r="M169" s="190">
        <f t="shared" si="14"/>
        <v>0.52549999999999997</v>
      </c>
      <c r="N169" s="64">
        <v>21.32</v>
      </c>
      <c r="O169" s="77">
        <v>3.05</v>
      </c>
      <c r="P169" s="77">
        <v>0.23</v>
      </c>
      <c r="Q169" s="77">
        <v>0.17</v>
      </c>
      <c r="R169" s="65">
        <f t="shared" si="15"/>
        <v>0.1193</v>
      </c>
      <c r="S169" s="66" t="s">
        <v>17</v>
      </c>
    </row>
    <row r="170" spans="1:19" outlineLevel="1" x14ac:dyDescent="0.2">
      <c r="A170" s="62">
        <f t="shared" ref="A170:A176" si="16">A169+1</f>
        <v>126</v>
      </c>
      <c r="B170" s="63" t="s">
        <v>368</v>
      </c>
      <c r="C170" s="179" t="s">
        <v>369</v>
      </c>
      <c r="D170" s="69">
        <v>4650060835744</v>
      </c>
      <c r="E170" s="216">
        <v>216.45770859540582</v>
      </c>
      <c r="F170" s="77" t="s">
        <v>756</v>
      </c>
      <c r="G170" s="77">
        <v>3000</v>
      </c>
      <c r="H170" s="77">
        <v>3000</v>
      </c>
      <c r="I170" s="77" t="s">
        <v>362</v>
      </c>
      <c r="J170" s="77" t="s">
        <v>14</v>
      </c>
      <c r="K170" s="77">
        <v>40</v>
      </c>
      <c r="L170" s="77" t="s">
        <v>14</v>
      </c>
      <c r="M170" s="190">
        <f t="shared" si="14"/>
        <v>0.52549999999999997</v>
      </c>
      <c r="N170" s="64">
        <v>21.32</v>
      </c>
      <c r="O170" s="77">
        <v>3.05</v>
      </c>
      <c r="P170" s="77">
        <v>0.23</v>
      </c>
      <c r="Q170" s="77">
        <v>0.17</v>
      </c>
      <c r="R170" s="65">
        <f t="shared" si="15"/>
        <v>0.1193</v>
      </c>
      <c r="S170" s="66" t="s">
        <v>17</v>
      </c>
    </row>
    <row r="171" spans="1:19" outlineLevel="1" x14ac:dyDescent="0.2">
      <c r="A171" s="62">
        <f t="shared" si="16"/>
        <v>127</v>
      </c>
      <c r="B171" s="63" t="s">
        <v>370</v>
      </c>
      <c r="C171" s="179" t="s">
        <v>371</v>
      </c>
      <c r="D171" s="69">
        <v>4607114148657</v>
      </c>
      <c r="E171" s="216">
        <v>216.45770859540582</v>
      </c>
      <c r="F171" s="77" t="s">
        <v>756</v>
      </c>
      <c r="G171" s="77">
        <v>3000</v>
      </c>
      <c r="H171" s="77">
        <v>3000</v>
      </c>
      <c r="I171" s="77" t="s">
        <v>362</v>
      </c>
      <c r="J171" s="77" t="s">
        <v>14</v>
      </c>
      <c r="K171" s="77">
        <v>40</v>
      </c>
      <c r="L171" s="77" t="s">
        <v>14</v>
      </c>
      <c r="M171" s="190">
        <f t="shared" si="14"/>
        <v>0.52549999999999997</v>
      </c>
      <c r="N171" s="64">
        <v>21.32</v>
      </c>
      <c r="O171" s="77">
        <v>3.05</v>
      </c>
      <c r="P171" s="77">
        <v>0.23</v>
      </c>
      <c r="Q171" s="77">
        <v>0.17</v>
      </c>
      <c r="R171" s="65">
        <f t="shared" si="15"/>
        <v>0.1193</v>
      </c>
      <c r="S171" s="66" t="s">
        <v>17</v>
      </c>
    </row>
    <row r="172" spans="1:19" outlineLevel="1" x14ac:dyDescent="0.2">
      <c r="A172" s="62">
        <f t="shared" si="16"/>
        <v>128</v>
      </c>
      <c r="B172" s="63" t="s">
        <v>372</v>
      </c>
      <c r="C172" s="175" t="s">
        <v>373</v>
      </c>
      <c r="D172" s="69">
        <v>4607114147919</v>
      </c>
      <c r="E172" s="216">
        <v>159.41614877137374</v>
      </c>
      <c r="F172" s="77" t="s">
        <v>756</v>
      </c>
      <c r="G172" s="77">
        <v>3000</v>
      </c>
      <c r="H172" s="77">
        <v>3000</v>
      </c>
      <c r="I172" s="77" t="s">
        <v>362</v>
      </c>
      <c r="J172" s="77" t="s">
        <v>14</v>
      </c>
      <c r="K172" s="77">
        <v>40</v>
      </c>
      <c r="L172" s="77" t="s">
        <v>14</v>
      </c>
      <c r="M172" s="190">
        <f t="shared" si="14"/>
        <v>0.28874999999999995</v>
      </c>
      <c r="N172" s="64">
        <v>11.85</v>
      </c>
      <c r="O172" s="77">
        <v>3.05</v>
      </c>
      <c r="P172" s="77">
        <v>0.23</v>
      </c>
      <c r="Q172" s="77">
        <v>0.17</v>
      </c>
      <c r="R172" s="65">
        <f t="shared" si="15"/>
        <v>0.1193</v>
      </c>
      <c r="S172" s="66" t="s">
        <v>17</v>
      </c>
    </row>
    <row r="173" spans="1:19" outlineLevel="1" x14ac:dyDescent="0.2">
      <c r="A173" s="62">
        <f t="shared" si="16"/>
        <v>129</v>
      </c>
      <c r="B173" s="63" t="s">
        <v>374</v>
      </c>
      <c r="C173" s="175" t="s">
        <v>375</v>
      </c>
      <c r="D173" s="69">
        <v>4650060835768</v>
      </c>
      <c r="E173" s="216">
        <v>386.5316224917961</v>
      </c>
      <c r="F173" s="77" t="s">
        <v>756</v>
      </c>
      <c r="G173" s="77">
        <v>3000</v>
      </c>
      <c r="H173" s="77">
        <v>3000</v>
      </c>
      <c r="I173" s="77" t="s">
        <v>362</v>
      </c>
      <c r="J173" s="77" t="s">
        <v>14</v>
      </c>
      <c r="K173" s="77">
        <v>10</v>
      </c>
      <c r="L173" s="77" t="s">
        <v>14</v>
      </c>
      <c r="M173" s="190">
        <f t="shared" si="14"/>
        <v>0.56500000000000006</v>
      </c>
      <c r="N173" s="64">
        <v>5.95</v>
      </c>
      <c r="O173" s="77">
        <v>3.05</v>
      </c>
      <c r="P173" s="77">
        <v>0.23</v>
      </c>
      <c r="Q173" s="77">
        <v>0.17</v>
      </c>
      <c r="R173" s="65">
        <f t="shared" si="15"/>
        <v>0.1193</v>
      </c>
      <c r="S173" s="66" t="s">
        <v>17</v>
      </c>
    </row>
    <row r="174" spans="1:19" outlineLevel="1" x14ac:dyDescent="0.2">
      <c r="A174" s="62">
        <f t="shared" si="16"/>
        <v>130</v>
      </c>
      <c r="B174" s="63" t="s">
        <v>376</v>
      </c>
      <c r="C174" s="175" t="s">
        <v>377</v>
      </c>
      <c r="D174" s="69">
        <v>4650060835751</v>
      </c>
      <c r="E174" s="216">
        <v>386.5316224917961</v>
      </c>
      <c r="F174" s="77" t="s">
        <v>756</v>
      </c>
      <c r="G174" s="77">
        <v>3000</v>
      </c>
      <c r="H174" s="77">
        <v>3000</v>
      </c>
      <c r="I174" s="77" t="s">
        <v>362</v>
      </c>
      <c r="J174" s="77" t="s">
        <v>14</v>
      </c>
      <c r="K174" s="77">
        <v>10</v>
      </c>
      <c r="L174" s="77" t="s">
        <v>14</v>
      </c>
      <c r="M174" s="190">
        <f t="shared" si="14"/>
        <v>0.56500000000000006</v>
      </c>
      <c r="N174" s="64">
        <v>5.95</v>
      </c>
      <c r="O174" s="77">
        <v>3.05</v>
      </c>
      <c r="P174" s="77">
        <v>0.23</v>
      </c>
      <c r="Q174" s="77">
        <v>0.17</v>
      </c>
      <c r="R174" s="65">
        <f t="shared" si="15"/>
        <v>0.1193</v>
      </c>
      <c r="S174" s="66" t="s">
        <v>17</v>
      </c>
    </row>
    <row r="175" spans="1:19" outlineLevel="1" x14ac:dyDescent="0.2">
      <c r="A175" s="62">
        <f t="shared" si="16"/>
        <v>131</v>
      </c>
      <c r="B175" s="63" t="s">
        <v>378</v>
      </c>
      <c r="C175" s="175" t="s">
        <v>379</v>
      </c>
      <c r="D175" s="69">
        <v>4650060835775</v>
      </c>
      <c r="E175" s="216">
        <v>386.5316224917961</v>
      </c>
      <c r="F175" s="77" t="s">
        <v>756</v>
      </c>
      <c r="G175" s="77">
        <v>3000</v>
      </c>
      <c r="H175" s="77">
        <v>3000</v>
      </c>
      <c r="I175" s="77" t="s">
        <v>362</v>
      </c>
      <c r="J175" s="77" t="s">
        <v>14</v>
      </c>
      <c r="K175" s="77">
        <v>10</v>
      </c>
      <c r="L175" s="77" t="s">
        <v>14</v>
      </c>
      <c r="M175" s="190">
        <f t="shared" si="14"/>
        <v>0.56500000000000006</v>
      </c>
      <c r="N175" s="64">
        <v>5.95</v>
      </c>
      <c r="O175" s="77">
        <v>3.05</v>
      </c>
      <c r="P175" s="77">
        <v>0.23</v>
      </c>
      <c r="Q175" s="77">
        <v>0.17</v>
      </c>
      <c r="R175" s="65">
        <f t="shared" si="15"/>
        <v>0.1193</v>
      </c>
      <c r="S175" s="66" t="s">
        <v>17</v>
      </c>
    </row>
    <row r="176" spans="1:19" ht="13.5" outlineLevel="1" thickBot="1" x14ac:dyDescent="0.25">
      <c r="A176" s="72">
        <f t="shared" si="16"/>
        <v>132</v>
      </c>
      <c r="B176" s="73" t="s">
        <v>380</v>
      </c>
      <c r="C176" s="180" t="s">
        <v>381</v>
      </c>
      <c r="D176" s="81">
        <v>4650060831197</v>
      </c>
      <c r="E176" s="218">
        <v>386.5316224917961</v>
      </c>
      <c r="F176" s="82" t="s">
        <v>756</v>
      </c>
      <c r="G176" s="82">
        <v>3000</v>
      </c>
      <c r="H176" s="82">
        <v>3000</v>
      </c>
      <c r="I176" s="82" t="s">
        <v>362</v>
      </c>
      <c r="J176" s="82" t="s">
        <v>14</v>
      </c>
      <c r="K176" s="82">
        <v>10</v>
      </c>
      <c r="L176" s="82" t="s">
        <v>14</v>
      </c>
      <c r="M176" s="193">
        <f t="shared" si="14"/>
        <v>0.56500000000000006</v>
      </c>
      <c r="N176" s="74">
        <v>5.95</v>
      </c>
      <c r="O176" s="82">
        <v>3.05</v>
      </c>
      <c r="P176" s="82">
        <v>0.23</v>
      </c>
      <c r="Q176" s="82">
        <v>0.17</v>
      </c>
      <c r="R176" s="75">
        <f t="shared" si="15"/>
        <v>0.1193</v>
      </c>
      <c r="S176" s="76" t="s">
        <v>17</v>
      </c>
    </row>
  </sheetData>
  <autoFilter ref="A1:S17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R105"/>
  <sheetViews>
    <sheetView showGridLines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6" sqref="E16"/>
    </sheetView>
  </sheetViews>
  <sheetFormatPr defaultRowHeight="12.75" outlineLevelRow="1" x14ac:dyDescent="0.2"/>
  <cols>
    <col min="1" max="1" width="6.85546875" style="90" customWidth="1"/>
    <col min="2" max="2" width="22" style="90" customWidth="1"/>
    <col min="3" max="3" width="85.7109375" style="96" customWidth="1"/>
    <col min="4" max="4" width="18" style="100" customWidth="1"/>
    <col min="5" max="5" width="14" style="100" customWidth="1"/>
    <col min="6" max="6" width="9.140625" style="101" customWidth="1"/>
    <col min="7" max="8" width="16.28515625" style="101" customWidth="1"/>
    <col min="9" max="9" width="9.140625" style="101" customWidth="1"/>
    <col min="10" max="10" width="9.140625" style="104" customWidth="1"/>
    <col min="11" max="11" width="9.140625" style="101" customWidth="1"/>
    <col min="12" max="12" width="6.85546875" style="101" customWidth="1"/>
    <col min="13" max="17" width="9.140625" style="101" customWidth="1"/>
    <col min="18" max="18" width="31" style="101" customWidth="1"/>
    <col min="19" max="16384" width="9.140625" style="90"/>
  </cols>
  <sheetData>
    <row r="1" spans="1:18" ht="128.25" customHeight="1" x14ac:dyDescent="0.2">
      <c r="A1" s="146" t="s">
        <v>0</v>
      </c>
      <c r="B1" s="147" t="s">
        <v>1</v>
      </c>
      <c r="C1" s="147" t="s">
        <v>2</v>
      </c>
      <c r="D1" s="148" t="s">
        <v>240</v>
      </c>
      <c r="E1" s="196" t="s">
        <v>821</v>
      </c>
      <c r="F1" s="150" t="s">
        <v>3</v>
      </c>
      <c r="G1" s="151" t="s">
        <v>537</v>
      </c>
      <c r="H1" s="151" t="s">
        <v>510</v>
      </c>
      <c r="I1" s="150" t="s">
        <v>363</v>
      </c>
      <c r="J1" s="151" t="s">
        <v>16</v>
      </c>
      <c r="K1" s="150" t="s">
        <v>4</v>
      </c>
      <c r="L1" s="150" t="s">
        <v>801</v>
      </c>
      <c r="M1" s="150" t="s">
        <v>5</v>
      </c>
      <c r="N1" s="150" t="s">
        <v>6</v>
      </c>
      <c r="O1" s="150" t="s">
        <v>7</v>
      </c>
      <c r="P1" s="150" t="s">
        <v>8</v>
      </c>
      <c r="Q1" s="150" t="s">
        <v>9</v>
      </c>
      <c r="R1" s="149" t="s">
        <v>13</v>
      </c>
    </row>
    <row r="2" spans="1:18" s="5" customFormat="1" ht="15" x14ac:dyDescent="0.2">
      <c r="A2" s="15" t="s">
        <v>761</v>
      </c>
      <c r="B2" s="16"/>
      <c r="C2" s="17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0"/>
    </row>
    <row r="3" spans="1:18" s="91" customFormat="1" ht="13.5" customHeight="1" outlineLevel="1" x14ac:dyDescent="0.2">
      <c r="A3" s="105">
        <v>1</v>
      </c>
      <c r="B3" s="106" t="s">
        <v>539</v>
      </c>
      <c r="C3" s="40" t="s">
        <v>273</v>
      </c>
      <c r="D3" s="107">
        <v>4680296029341</v>
      </c>
      <c r="E3" s="220">
        <v>257.25</v>
      </c>
      <c r="F3" s="108" t="s">
        <v>756</v>
      </c>
      <c r="G3" s="108" t="s">
        <v>564</v>
      </c>
      <c r="H3" s="108" t="s">
        <v>564</v>
      </c>
      <c r="I3" s="108" t="s">
        <v>14</v>
      </c>
      <c r="J3" s="120">
        <v>20</v>
      </c>
      <c r="K3" s="108" t="s">
        <v>14</v>
      </c>
      <c r="L3" s="38">
        <f>(M3-0.3)/J3</f>
        <v>0.27150000000000002</v>
      </c>
      <c r="M3" s="121">
        <v>5.73</v>
      </c>
      <c r="N3" s="121">
        <v>0.435</v>
      </c>
      <c r="O3" s="121">
        <v>0.4</v>
      </c>
      <c r="P3" s="109">
        <v>0.3</v>
      </c>
      <c r="Q3" s="109">
        <v>5.2200000000000003E-2</v>
      </c>
      <c r="R3" s="110" t="s">
        <v>383</v>
      </c>
    </row>
    <row r="4" spans="1:18" s="91" customFormat="1" outlineLevel="1" x14ac:dyDescent="0.2">
      <c r="A4" s="105">
        <v>2</v>
      </c>
      <c r="B4" s="106" t="s">
        <v>540</v>
      </c>
      <c r="C4" s="40" t="s">
        <v>322</v>
      </c>
      <c r="D4" s="107">
        <v>4680296029358</v>
      </c>
      <c r="E4" s="220">
        <v>283.5</v>
      </c>
      <c r="F4" s="108" t="s">
        <v>756</v>
      </c>
      <c r="G4" s="108" t="s">
        <v>564</v>
      </c>
      <c r="H4" s="108" t="s">
        <v>564</v>
      </c>
      <c r="I4" s="108" t="s">
        <v>14</v>
      </c>
      <c r="J4" s="120">
        <v>20</v>
      </c>
      <c r="K4" s="108" t="s">
        <v>14</v>
      </c>
      <c r="L4" s="38">
        <f>(M4-0.3)/J4</f>
        <v>0.27150000000000002</v>
      </c>
      <c r="M4" s="121">
        <v>5.73</v>
      </c>
      <c r="N4" s="121">
        <v>0.435</v>
      </c>
      <c r="O4" s="121">
        <v>0.4</v>
      </c>
      <c r="P4" s="109">
        <v>0.3</v>
      </c>
      <c r="Q4" s="109">
        <v>5.2200000000000003E-2</v>
      </c>
      <c r="R4" s="110" t="s">
        <v>383</v>
      </c>
    </row>
    <row r="5" spans="1:18" outlineLevel="1" x14ac:dyDescent="0.2">
      <c r="A5" s="105">
        <v>3</v>
      </c>
      <c r="B5" s="111" t="s">
        <v>541</v>
      </c>
      <c r="C5" s="42" t="s">
        <v>293</v>
      </c>
      <c r="D5" s="107">
        <v>4680296029365</v>
      </c>
      <c r="E5" s="220">
        <v>68.25</v>
      </c>
      <c r="F5" s="108" t="s">
        <v>756</v>
      </c>
      <c r="G5" s="108" t="s">
        <v>566</v>
      </c>
      <c r="H5" s="108" t="s">
        <v>566</v>
      </c>
      <c r="I5" s="108" t="s">
        <v>14</v>
      </c>
      <c r="J5" s="120">
        <v>20</v>
      </c>
      <c r="K5" s="108" t="s">
        <v>14</v>
      </c>
      <c r="L5" s="38">
        <f>(M5-0.2)/J5</f>
        <v>9.1499999999999998E-2</v>
      </c>
      <c r="M5" s="121">
        <v>2.0299999999999998</v>
      </c>
      <c r="N5" s="121">
        <v>0.35</v>
      </c>
      <c r="O5" s="121">
        <v>0.28000000000000003</v>
      </c>
      <c r="P5" s="109">
        <v>0.09</v>
      </c>
      <c r="Q5" s="109">
        <v>8.8199999999999997E-3</v>
      </c>
      <c r="R5" s="110" t="s">
        <v>383</v>
      </c>
    </row>
    <row r="6" spans="1:18" outlineLevel="1" x14ac:dyDescent="0.2">
      <c r="A6" s="105">
        <v>4</v>
      </c>
      <c r="B6" s="111" t="s">
        <v>542</v>
      </c>
      <c r="C6" s="23" t="s">
        <v>327</v>
      </c>
      <c r="D6" s="107">
        <v>4680296029372</v>
      </c>
      <c r="E6" s="220">
        <v>78.75</v>
      </c>
      <c r="F6" s="108" t="s">
        <v>756</v>
      </c>
      <c r="G6" s="108" t="s">
        <v>566</v>
      </c>
      <c r="H6" s="108" t="s">
        <v>566</v>
      </c>
      <c r="I6" s="108" t="s">
        <v>14</v>
      </c>
      <c r="J6" s="120">
        <v>20</v>
      </c>
      <c r="K6" s="108" t="s">
        <v>14</v>
      </c>
      <c r="L6" s="38">
        <f>(M6-0.2)/J6</f>
        <v>9.1499999999999998E-2</v>
      </c>
      <c r="M6" s="121">
        <v>2.0299999999999998</v>
      </c>
      <c r="N6" s="121">
        <v>0.35</v>
      </c>
      <c r="O6" s="121">
        <v>0.28000000000000003</v>
      </c>
      <c r="P6" s="109">
        <v>0.09</v>
      </c>
      <c r="Q6" s="109">
        <v>8.8199999999999997E-3</v>
      </c>
      <c r="R6" s="110" t="s">
        <v>383</v>
      </c>
    </row>
    <row r="7" spans="1:18" outlineLevel="1" x14ac:dyDescent="0.2">
      <c r="A7" s="105">
        <v>5</v>
      </c>
      <c r="B7" s="111" t="s">
        <v>543</v>
      </c>
      <c r="C7" s="23" t="s">
        <v>274</v>
      </c>
      <c r="D7" s="107">
        <v>4680296029402</v>
      </c>
      <c r="E7" s="220">
        <v>147</v>
      </c>
      <c r="F7" s="108" t="s">
        <v>756</v>
      </c>
      <c r="G7" s="108" t="s">
        <v>565</v>
      </c>
      <c r="H7" s="108" t="s">
        <v>565</v>
      </c>
      <c r="I7" s="108" t="s">
        <v>14</v>
      </c>
      <c r="J7" s="120">
        <v>20</v>
      </c>
      <c r="K7" s="108" t="s">
        <v>14</v>
      </c>
      <c r="L7" s="38">
        <f t="shared" ref="L7:L26" si="0">(M7-0.3)/J7</f>
        <v>0.1135</v>
      </c>
      <c r="M7" s="121">
        <v>2.57</v>
      </c>
      <c r="N7" s="121">
        <v>0.39</v>
      </c>
      <c r="O7" s="121">
        <v>0.27</v>
      </c>
      <c r="P7" s="109">
        <v>0.27</v>
      </c>
      <c r="Q7" s="109">
        <v>2.8431000000000001E-2</v>
      </c>
      <c r="R7" s="110" t="s">
        <v>383</v>
      </c>
    </row>
    <row r="8" spans="1:18" outlineLevel="1" x14ac:dyDescent="0.2">
      <c r="A8" s="105">
        <v>6</v>
      </c>
      <c r="B8" s="111" t="s">
        <v>544</v>
      </c>
      <c r="C8" s="23" t="s">
        <v>272</v>
      </c>
      <c r="D8" s="107">
        <v>4680296029419</v>
      </c>
      <c r="E8" s="220">
        <v>162.75</v>
      </c>
      <c r="F8" s="108" t="s">
        <v>756</v>
      </c>
      <c r="G8" s="108" t="s">
        <v>565</v>
      </c>
      <c r="H8" s="108" t="s">
        <v>565</v>
      </c>
      <c r="I8" s="108" t="s">
        <v>14</v>
      </c>
      <c r="J8" s="120">
        <v>20</v>
      </c>
      <c r="K8" s="108" t="s">
        <v>14</v>
      </c>
      <c r="L8" s="38">
        <f t="shared" si="0"/>
        <v>0.1135</v>
      </c>
      <c r="M8" s="121">
        <v>2.57</v>
      </c>
      <c r="N8" s="121">
        <v>0.39</v>
      </c>
      <c r="O8" s="121">
        <v>0.27</v>
      </c>
      <c r="P8" s="109">
        <v>0.27</v>
      </c>
      <c r="Q8" s="109">
        <v>2.8431000000000001E-2</v>
      </c>
      <c r="R8" s="110" t="s">
        <v>383</v>
      </c>
    </row>
    <row r="9" spans="1:18" outlineLevel="1" x14ac:dyDescent="0.2">
      <c r="A9" s="105">
        <v>7</v>
      </c>
      <c r="B9" s="111" t="s">
        <v>545</v>
      </c>
      <c r="C9" s="23" t="s">
        <v>271</v>
      </c>
      <c r="D9" s="107">
        <v>4680296029389</v>
      </c>
      <c r="E9" s="220">
        <v>47.25</v>
      </c>
      <c r="F9" s="108" t="s">
        <v>756</v>
      </c>
      <c r="G9" s="108" t="s">
        <v>567</v>
      </c>
      <c r="H9" s="108" t="s">
        <v>567</v>
      </c>
      <c r="I9" s="108" t="s">
        <v>14</v>
      </c>
      <c r="J9" s="120">
        <v>100</v>
      </c>
      <c r="K9" s="108" t="s">
        <v>14</v>
      </c>
      <c r="L9" s="38">
        <f t="shared" si="0"/>
        <v>4.1700000000000001E-2</v>
      </c>
      <c r="M9" s="121">
        <v>4.47</v>
      </c>
      <c r="N9" s="121">
        <v>0.39</v>
      </c>
      <c r="O9" s="121">
        <v>0.27</v>
      </c>
      <c r="P9" s="109">
        <v>0.27</v>
      </c>
      <c r="Q9" s="109">
        <v>2.8431000000000001E-2</v>
      </c>
      <c r="R9" s="110" t="s">
        <v>383</v>
      </c>
    </row>
    <row r="10" spans="1:18" outlineLevel="1" x14ac:dyDescent="0.2">
      <c r="A10" s="105">
        <v>8</v>
      </c>
      <c r="B10" s="111" t="s">
        <v>546</v>
      </c>
      <c r="C10" s="23" t="s">
        <v>330</v>
      </c>
      <c r="D10" s="107">
        <v>4680296029396</v>
      </c>
      <c r="E10" s="220">
        <v>52.5</v>
      </c>
      <c r="F10" s="108" t="s">
        <v>756</v>
      </c>
      <c r="G10" s="108" t="s">
        <v>567</v>
      </c>
      <c r="H10" s="108" t="s">
        <v>567</v>
      </c>
      <c r="I10" s="108" t="s">
        <v>14</v>
      </c>
      <c r="J10" s="120">
        <v>100</v>
      </c>
      <c r="K10" s="108" t="s">
        <v>14</v>
      </c>
      <c r="L10" s="38">
        <f t="shared" si="0"/>
        <v>4.1700000000000001E-2</v>
      </c>
      <c r="M10" s="121">
        <v>4.47</v>
      </c>
      <c r="N10" s="121">
        <v>0.39</v>
      </c>
      <c r="O10" s="121">
        <v>0.27</v>
      </c>
      <c r="P10" s="109">
        <v>0.27</v>
      </c>
      <c r="Q10" s="109">
        <v>2.8431000000000001E-2</v>
      </c>
      <c r="R10" s="110" t="s">
        <v>383</v>
      </c>
    </row>
    <row r="11" spans="1:18" outlineLevel="1" x14ac:dyDescent="0.2">
      <c r="A11" s="105">
        <v>9</v>
      </c>
      <c r="B11" s="111" t="s">
        <v>547</v>
      </c>
      <c r="C11" s="23" t="s">
        <v>802</v>
      </c>
      <c r="D11" s="107">
        <v>4680296031689</v>
      </c>
      <c r="E11" s="220">
        <v>228.07</v>
      </c>
      <c r="F11" s="108" t="s">
        <v>756</v>
      </c>
      <c r="G11" s="108" t="s">
        <v>572</v>
      </c>
      <c r="H11" s="108" t="s">
        <v>572</v>
      </c>
      <c r="I11" s="108" t="s">
        <v>14</v>
      </c>
      <c r="J11" s="120">
        <v>40</v>
      </c>
      <c r="K11" s="108" t="s">
        <v>14</v>
      </c>
      <c r="L11" s="38">
        <f t="shared" si="0"/>
        <v>0.29249999999999998</v>
      </c>
      <c r="M11" s="121">
        <v>12</v>
      </c>
      <c r="N11" s="121">
        <v>0.37</v>
      </c>
      <c r="O11" s="121">
        <v>0.28000000000000003</v>
      </c>
      <c r="P11" s="109">
        <v>0.27</v>
      </c>
      <c r="Q11" s="109">
        <v>2.7972000000000004E-2</v>
      </c>
      <c r="R11" s="110" t="s">
        <v>383</v>
      </c>
    </row>
    <row r="12" spans="1:18" outlineLevel="1" x14ac:dyDescent="0.2">
      <c r="A12" s="105">
        <v>10</v>
      </c>
      <c r="B12" s="111" t="s">
        <v>548</v>
      </c>
      <c r="C12" s="23" t="s">
        <v>803</v>
      </c>
      <c r="D12" s="107">
        <v>4680296031696</v>
      </c>
      <c r="E12" s="220">
        <v>228.07</v>
      </c>
      <c r="F12" s="108" t="s">
        <v>756</v>
      </c>
      <c r="G12" s="108" t="s">
        <v>572</v>
      </c>
      <c r="H12" s="108" t="s">
        <v>572</v>
      </c>
      <c r="I12" s="108" t="s">
        <v>14</v>
      </c>
      <c r="J12" s="120">
        <v>40</v>
      </c>
      <c r="K12" s="108" t="s">
        <v>14</v>
      </c>
      <c r="L12" s="38">
        <f t="shared" si="0"/>
        <v>0.29249999999999998</v>
      </c>
      <c r="M12" s="121">
        <v>12</v>
      </c>
      <c r="N12" s="121">
        <v>0.37</v>
      </c>
      <c r="O12" s="121">
        <v>0.28000000000000003</v>
      </c>
      <c r="P12" s="109">
        <v>0.27</v>
      </c>
      <c r="Q12" s="109">
        <v>2.7972000000000004E-2</v>
      </c>
      <c r="R12" s="110" t="s">
        <v>383</v>
      </c>
    </row>
    <row r="13" spans="1:18" outlineLevel="1" x14ac:dyDescent="0.2">
      <c r="A13" s="105">
        <v>11</v>
      </c>
      <c r="B13" s="111" t="s">
        <v>549</v>
      </c>
      <c r="C13" s="23" t="s">
        <v>247</v>
      </c>
      <c r="D13" s="107">
        <v>4680296029426</v>
      </c>
      <c r="E13" s="220">
        <v>152.25</v>
      </c>
      <c r="F13" s="108" t="s">
        <v>756</v>
      </c>
      <c r="G13" s="108" t="s">
        <v>568</v>
      </c>
      <c r="H13" s="108" t="s">
        <v>568</v>
      </c>
      <c r="I13" s="108" t="s">
        <v>14</v>
      </c>
      <c r="J13" s="120">
        <v>8</v>
      </c>
      <c r="K13" s="108" t="s">
        <v>14</v>
      </c>
      <c r="L13" s="38">
        <f>(M13-0.2)/J13</f>
        <v>9.375E-2</v>
      </c>
      <c r="M13" s="121">
        <v>0.95</v>
      </c>
      <c r="N13" s="121">
        <v>0.35</v>
      </c>
      <c r="O13" s="121">
        <v>0.28000000000000003</v>
      </c>
      <c r="P13" s="109">
        <v>0.09</v>
      </c>
      <c r="Q13" s="109">
        <v>8.8199999999999997E-3</v>
      </c>
      <c r="R13" s="110" t="s">
        <v>383</v>
      </c>
    </row>
    <row r="14" spans="1:18" outlineLevel="1" x14ac:dyDescent="0.2">
      <c r="A14" s="105">
        <v>12</v>
      </c>
      <c r="B14" s="111" t="s">
        <v>550</v>
      </c>
      <c r="C14" s="23" t="s">
        <v>280</v>
      </c>
      <c r="D14" s="107">
        <v>4680296029433</v>
      </c>
      <c r="E14" s="220">
        <v>168</v>
      </c>
      <c r="F14" s="108" t="s">
        <v>756</v>
      </c>
      <c r="G14" s="108" t="s">
        <v>568</v>
      </c>
      <c r="H14" s="108" t="s">
        <v>568</v>
      </c>
      <c r="I14" s="108" t="s">
        <v>14</v>
      </c>
      <c r="J14" s="120">
        <v>8</v>
      </c>
      <c r="K14" s="108" t="s">
        <v>14</v>
      </c>
      <c r="L14" s="38">
        <f>(M14-0.2)/J14</f>
        <v>9.375E-2</v>
      </c>
      <c r="M14" s="121">
        <v>0.95</v>
      </c>
      <c r="N14" s="121">
        <v>0.35</v>
      </c>
      <c r="O14" s="121">
        <v>0.28000000000000003</v>
      </c>
      <c r="P14" s="109">
        <v>0.09</v>
      </c>
      <c r="Q14" s="109">
        <v>8.8199999999999997E-3</v>
      </c>
      <c r="R14" s="110" t="s">
        <v>383</v>
      </c>
    </row>
    <row r="15" spans="1:18" outlineLevel="1" x14ac:dyDescent="0.2">
      <c r="A15" s="105">
        <v>13</v>
      </c>
      <c r="B15" s="111" t="s">
        <v>551</v>
      </c>
      <c r="C15" s="23" t="s">
        <v>248</v>
      </c>
      <c r="D15" s="107">
        <v>4680296029839</v>
      </c>
      <c r="E15" s="220">
        <v>147</v>
      </c>
      <c r="F15" s="108" t="s">
        <v>756</v>
      </c>
      <c r="G15" s="108" t="s">
        <v>569</v>
      </c>
      <c r="H15" s="108" t="s">
        <v>569</v>
      </c>
      <c r="I15" s="108" t="s">
        <v>14</v>
      </c>
      <c r="J15" s="120">
        <v>28</v>
      </c>
      <c r="K15" s="108" t="s">
        <v>14</v>
      </c>
      <c r="L15" s="38">
        <f t="shared" si="0"/>
        <v>0.15964285714285714</v>
      </c>
      <c r="M15" s="121">
        <v>4.7699999999999996</v>
      </c>
      <c r="N15" s="121">
        <v>0.39</v>
      </c>
      <c r="O15" s="121">
        <v>0.27</v>
      </c>
      <c r="P15" s="109">
        <v>0.27</v>
      </c>
      <c r="Q15" s="109">
        <v>2.8431000000000001E-2</v>
      </c>
      <c r="R15" s="110" t="s">
        <v>383</v>
      </c>
    </row>
    <row r="16" spans="1:18" outlineLevel="1" x14ac:dyDescent="0.2">
      <c r="A16" s="105">
        <v>14</v>
      </c>
      <c r="B16" s="111" t="s">
        <v>552</v>
      </c>
      <c r="C16" s="23" t="s">
        <v>300</v>
      </c>
      <c r="D16" s="107">
        <v>4680296029846</v>
      </c>
      <c r="E16" s="220">
        <v>157.5</v>
      </c>
      <c r="F16" s="108" t="s">
        <v>756</v>
      </c>
      <c r="G16" s="108" t="s">
        <v>569</v>
      </c>
      <c r="H16" s="108" t="s">
        <v>569</v>
      </c>
      <c r="I16" s="108" t="s">
        <v>14</v>
      </c>
      <c r="J16" s="120">
        <v>28</v>
      </c>
      <c r="K16" s="108" t="s">
        <v>14</v>
      </c>
      <c r="L16" s="38">
        <f t="shared" si="0"/>
        <v>0.15964285714285714</v>
      </c>
      <c r="M16" s="121">
        <v>4.7699999999999996</v>
      </c>
      <c r="N16" s="121">
        <v>0.39</v>
      </c>
      <c r="O16" s="121">
        <v>0.27</v>
      </c>
      <c r="P16" s="109">
        <v>0.27</v>
      </c>
      <c r="Q16" s="109">
        <v>2.8431000000000001E-2</v>
      </c>
      <c r="R16" s="110" t="s">
        <v>383</v>
      </c>
    </row>
    <row r="17" spans="1:18" outlineLevel="1" x14ac:dyDescent="0.2">
      <c r="A17" s="105">
        <v>15</v>
      </c>
      <c r="B17" s="111" t="s">
        <v>553</v>
      </c>
      <c r="C17" s="23" t="s">
        <v>276</v>
      </c>
      <c r="D17" s="107">
        <v>4680296029440</v>
      </c>
      <c r="E17" s="220">
        <v>94.5</v>
      </c>
      <c r="F17" s="108" t="s">
        <v>756</v>
      </c>
      <c r="G17" s="108" t="s">
        <v>570</v>
      </c>
      <c r="H17" s="108" t="s">
        <v>570</v>
      </c>
      <c r="I17" s="108" t="s">
        <v>14</v>
      </c>
      <c r="J17" s="120">
        <v>20</v>
      </c>
      <c r="K17" s="108" t="s">
        <v>14</v>
      </c>
      <c r="L17" s="38">
        <f>(M17-0.2)/J17</f>
        <v>6.0999999999999999E-2</v>
      </c>
      <c r="M17" s="121">
        <v>1.42</v>
      </c>
      <c r="N17" s="121">
        <v>0.35</v>
      </c>
      <c r="O17" s="121">
        <v>0.28000000000000003</v>
      </c>
      <c r="P17" s="109">
        <v>0.09</v>
      </c>
      <c r="Q17" s="109">
        <v>8.8199999999999997E-3</v>
      </c>
      <c r="R17" s="110" t="s">
        <v>383</v>
      </c>
    </row>
    <row r="18" spans="1:18" outlineLevel="1" x14ac:dyDescent="0.2">
      <c r="A18" s="105">
        <v>16</v>
      </c>
      <c r="B18" s="111" t="s">
        <v>554</v>
      </c>
      <c r="C18" s="23" t="s">
        <v>296</v>
      </c>
      <c r="D18" s="107">
        <v>4680296029457</v>
      </c>
      <c r="E18" s="220">
        <v>99.75</v>
      </c>
      <c r="F18" s="108" t="s">
        <v>756</v>
      </c>
      <c r="G18" s="108" t="s">
        <v>570</v>
      </c>
      <c r="H18" s="108" t="s">
        <v>570</v>
      </c>
      <c r="I18" s="108" t="s">
        <v>14</v>
      </c>
      <c r="J18" s="120">
        <v>20</v>
      </c>
      <c r="K18" s="108" t="s">
        <v>14</v>
      </c>
      <c r="L18" s="38">
        <f>(M18-0.2)/J18</f>
        <v>6.0999999999999999E-2</v>
      </c>
      <c r="M18" s="121">
        <v>1.42</v>
      </c>
      <c r="N18" s="121">
        <v>0.35</v>
      </c>
      <c r="O18" s="121">
        <v>0.28000000000000003</v>
      </c>
      <c r="P18" s="109">
        <v>0.09</v>
      </c>
      <c r="Q18" s="109">
        <v>8.8199999999999997E-3</v>
      </c>
      <c r="R18" s="110" t="s">
        <v>383</v>
      </c>
    </row>
    <row r="19" spans="1:18" outlineLevel="1" x14ac:dyDescent="0.2">
      <c r="A19" s="105">
        <v>17</v>
      </c>
      <c r="B19" s="111" t="s">
        <v>555</v>
      </c>
      <c r="C19" s="23" t="s">
        <v>281</v>
      </c>
      <c r="D19" s="107">
        <v>4680296029327</v>
      </c>
      <c r="E19" s="220">
        <v>236.25</v>
      </c>
      <c r="F19" s="108" t="s">
        <v>756</v>
      </c>
      <c r="G19" s="108" t="s">
        <v>571</v>
      </c>
      <c r="H19" s="108" t="s">
        <v>571</v>
      </c>
      <c r="I19" s="108" t="s">
        <v>14</v>
      </c>
      <c r="J19" s="38">
        <v>20</v>
      </c>
      <c r="K19" s="108" t="s">
        <v>14</v>
      </c>
      <c r="L19" s="38">
        <f t="shared" si="0"/>
        <v>0.2505</v>
      </c>
      <c r="M19" s="121">
        <v>5.31</v>
      </c>
      <c r="N19" s="121">
        <v>0.435</v>
      </c>
      <c r="O19" s="121">
        <v>0.4</v>
      </c>
      <c r="P19" s="109">
        <v>0.3</v>
      </c>
      <c r="Q19" s="109">
        <v>5.2200000000000003E-2</v>
      </c>
      <c r="R19" s="110" t="s">
        <v>383</v>
      </c>
    </row>
    <row r="20" spans="1:18" outlineLevel="1" x14ac:dyDescent="0.2">
      <c r="A20" s="105">
        <v>18</v>
      </c>
      <c r="B20" s="111" t="s">
        <v>556</v>
      </c>
      <c r="C20" s="23" t="s">
        <v>323</v>
      </c>
      <c r="D20" s="107">
        <v>4680296029334</v>
      </c>
      <c r="E20" s="220">
        <v>262.5</v>
      </c>
      <c r="F20" s="108" t="s">
        <v>756</v>
      </c>
      <c r="G20" s="108" t="s">
        <v>571</v>
      </c>
      <c r="H20" s="108" t="s">
        <v>571</v>
      </c>
      <c r="I20" s="108" t="s">
        <v>14</v>
      </c>
      <c r="J20" s="38">
        <v>20</v>
      </c>
      <c r="K20" s="108" t="s">
        <v>14</v>
      </c>
      <c r="L20" s="38">
        <f t="shared" si="0"/>
        <v>0.2505</v>
      </c>
      <c r="M20" s="121">
        <v>5.31</v>
      </c>
      <c r="N20" s="121">
        <v>0.435</v>
      </c>
      <c r="O20" s="121">
        <v>0.4</v>
      </c>
      <c r="P20" s="109">
        <v>0.3</v>
      </c>
      <c r="Q20" s="109">
        <v>5.2200000000000003E-2</v>
      </c>
      <c r="R20" s="110" t="s">
        <v>383</v>
      </c>
    </row>
    <row r="21" spans="1:18" outlineLevel="1" x14ac:dyDescent="0.2">
      <c r="A21" s="105">
        <v>19</v>
      </c>
      <c r="B21" s="111" t="s">
        <v>557</v>
      </c>
      <c r="C21" s="23" t="s">
        <v>275</v>
      </c>
      <c r="D21" s="107">
        <v>4680296029655</v>
      </c>
      <c r="E21" s="220">
        <v>63</v>
      </c>
      <c r="F21" s="108" t="s">
        <v>756</v>
      </c>
      <c r="G21" s="108" t="s">
        <v>784</v>
      </c>
      <c r="H21" s="108" t="s">
        <v>784</v>
      </c>
      <c r="I21" s="108" t="s">
        <v>14</v>
      </c>
      <c r="J21" s="120">
        <v>200</v>
      </c>
      <c r="K21" s="108" t="s">
        <v>14</v>
      </c>
      <c r="L21" s="38">
        <f t="shared" si="0"/>
        <v>3.2349999999999997E-2</v>
      </c>
      <c r="M21" s="121">
        <v>6.77</v>
      </c>
      <c r="N21" s="121">
        <v>0.39</v>
      </c>
      <c r="O21" s="121">
        <v>0.27</v>
      </c>
      <c r="P21" s="109">
        <v>0.27</v>
      </c>
      <c r="Q21" s="109">
        <v>2.8431000000000001E-2</v>
      </c>
      <c r="R21" s="110" t="s">
        <v>383</v>
      </c>
    </row>
    <row r="22" spans="1:18" outlineLevel="1" x14ac:dyDescent="0.2">
      <c r="A22" s="105">
        <v>20</v>
      </c>
      <c r="B22" s="111" t="s">
        <v>558</v>
      </c>
      <c r="C22" s="23" t="s">
        <v>297</v>
      </c>
      <c r="D22" s="107">
        <v>4680296029662</v>
      </c>
      <c r="E22" s="220">
        <v>68.25</v>
      </c>
      <c r="F22" s="108" t="s">
        <v>756</v>
      </c>
      <c r="G22" s="108" t="s">
        <v>784</v>
      </c>
      <c r="H22" s="108" t="s">
        <v>784</v>
      </c>
      <c r="I22" s="108" t="s">
        <v>14</v>
      </c>
      <c r="J22" s="120">
        <v>200</v>
      </c>
      <c r="K22" s="108" t="s">
        <v>14</v>
      </c>
      <c r="L22" s="38">
        <f t="shared" si="0"/>
        <v>3.2349999999999997E-2</v>
      </c>
      <c r="M22" s="121">
        <v>6.77</v>
      </c>
      <c r="N22" s="121">
        <v>0.39</v>
      </c>
      <c r="O22" s="121">
        <v>0.27</v>
      </c>
      <c r="P22" s="109">
        <v>0.27</v>
      </c>
      <c r="Q22" s="109">
        <v>2.8431000000000001E-2</v>
      </c>
      <c r="R22" s="110" t="s">
        <v>383</v>
      </c>
    </row>
    <row r="23" spans="1:18" outlineLevel="1" x14ac:dyDescent="0.2">
      <c r="A23" s="105">
        <v>21</v>
      </c>
      <c r="B23" s="111" t="s">
        <v>559</v>
      </c>
      <c r="C23" s="23" t="s">
        <v>277</v>
      </c>
      <c r="D23" s="107">
        <v>4680296029266</v>
      </c>
      <c r="E23" s="220">
        <v>420</v>
      </c>
      <c r="F23" s="108" t="s">
        <v>756</v>
      </c>
      <c r="G23" s="108" t="s">
        <v>785</v>
      </c>
      <c r="H23" s="108" t="s">
        <v>785</v>
      </c>
      <c r="I23" s="108" t="s">
        <v>14</v>
      </c>
      <c r="J23" s="120">
        <v>10</v>
      </c>
      <c r="K23" s="108" t="s">
        <v>14</v>
      </c>
      <c r="L23" s="38">
        <f>(M23-0.3)/J23</f>
        <v>2.2199999999999998</v>
      </c>
      <c r="M23" s="121">
        <v>22.5</v>
      </c>
      <c r="N23" s="121">
        <v>3.05</v>
      </c>
      <c r="O23" s="121">
        <v>0.14499999999999999</v>
      </c>
      <c r="P23" s="109">
        <v>0.14499999999999999</v>
      </c>
      <c r="Q23" s="109">
        <v>6.4126249999999982E-2</v>
      </c>
      <c r="R23" s="110" t="s">
        <v>17</v>
      </c>
    </row>
    <row r="24" spans="1:18" outlineLevel="1" x14ac:dyDescent="0.2">
      <c r="A24" s="105">
        <v>22</v>
      </c>
      <c r="B24" s="111" t="s">
        <v>560</v>
      </c>
      <c r="C24" s="23" t="s">
        <v>298</v>
      </c>
      <c r="D24" s="107">
        <v>4680296029273</v>
      </c>
      <c r="E24" s="220">
        <v>472.5</v>
      </c>
      <c r="F24" s="108" t="s">
        <v>756</v>
      </c>
      <c r="G24" s="108" t="s">
        <v>785</v>
      </c>
      <c r="H24" s="108" t="s">
        <v>785</v>
      </c>
      <c r="I24" s="108" t="s">
        <v>14</v>
      </c>
      <c r="J24" s="120">
        <v>10</v>
      </c>
      <c r="K24" s="108" t="s">
        <v>14</v>
      </c>
      <c r="L24" s="38">
        <f>(M24-0.3)/J24</f>
        <v>2.2199999999999998</v>
      </c>
      <c r="M24" s="121">
        <v>22.5</v>
      </c>
      <c r="N24" s="121">
        <v>3.05</v>
      </c>
      <c r="O24" s="121">
        <v>0.14499999999999999</v>
      </c>
      <c r="P24" s="109">
        <v>0.14499999999999999</v>
      </c>
      <c r="Q24" s="109">
        <v>6.4126249999999982E-2</v>
      </c>
      <c r="R24" s="110" t="s">
        <v>17</v>
      </c>
    </row>
    <row r="25" spans="1:18" outlineLevel="1" x14ac:dyDescent="0.2">
      <c r="A25" s="105">
        <v>23</v>
      </c>
      <c r="B25" s="111" t="s">
        <v>561</v>
      </c>
      <c r="C25" s="23" t="s">
        <v>321</v>
      </c>
      <c r="D25" s="107">
        <v>4680296029280</v>
      </c>
      <c r="E25" s="220">
        <v>493.5</v>
      </c>
      <c r="F25" s="108" t="s">
        <v>756</v>
      </c>
      <c r="G25" s="108" t="s">
        <v>563</v>
      </c>
      <c r="H25" s="108" t="s">
        <v>563</v>
      </c>
      <c r="I25" s="108" t="s">
        <v>14</v>
      </c>
      <c r="J25" s="120">
        <v>3</v>
      </c>
      <c r="K25" s="108" t="s">
        <v>14</v>
      </c>
      <c r="L25" s="38">
        <f t="shared" si="0"/>
        <v>2.0166666666666666</v>
      </c>
      <c r="M25" s="121">
        <v>6.35</v>
      </c>
      <c r="N25" s="121">
        <v>3.05</v>
      </c>
      <c r="O25" s="121">
        <v>0.245</v>
      </c>
      <c r="P25" s="109">
        <v>8.5000000000000006E-2</v>
      </c>
      <c r="Q25" s="109">
        <v>6.3516249999999996E-2</v>
      </c>
      <c r="R25" s="110" t="s">
        <v>17</v>
      </c>
    </row>
    <row r="26" spans="1:18" outlineLevel="1" x14ac:dyDescent="0.2">
      <c r="A26" s="105">
        <v>24</v>
      </c>
      <c r="B26" s="111" t="s">
        <v>562</v>
      </c>
      <c r="C26" s="23" t="s">
        <v>279</v>
      </c>
      <c r="D26" s="107">
        <v>4680296029297</v>
      </c>
      <c r="E26" s="220">
        <v>514.5</v>
      </c>
      <c r="F26" s="108" t="s">
        <v>756</v>
      </c>
      <c r="G26" s="108" t="s">
        <v>563</v>
      </c>
      <c r="H26" s="108" t="s">
        <v>563</v>
      </c>
      <c r="I26" s="108" t="s">
        <v>14</v>
      </c>
      <c r="J26" s="120">
        <v>3</v>
      </c>
      <c r="K26" s="108" t="s">
        <v>14</v>
      </c>
      <c r="L26" s="38">
        <f t="shared" si="0"/>
        <v>2.0166666666666666</v>
      </c>
      <c r="M26" s="121">
        <v>6.35</v>
      </c>
      <c r="N26" s="121">
        <v>3.05</v>
      </c>
      <c r="O26" s="121">
        <v>0.245</v>
      </c>
      <c r="P26" s="109">
        <v>8.5000000000000006E-2</v>
      </c>
      <c r="Q26" s="109">
        <v>6.3516249999999996E-2</v>
      </c>
      <c r="R26" s="110" t="s">
        <v>17</v>
      </c>
    </row>
    <row r="27" spans="1:18" s="8" customFormat="1" ht="14.25" x14ac:dyDescent="0.2">
      <c r="A27" s="56" t="s">
        <v>760</v>
      </c>
      <c r="B27" s="57"/>
      <c r="C27" s="58"/>
      <c r="D27" s="99"/>
      <c r="E27" s="221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12"/>
    </row>
    <row r="28" spans="1:18" outlineLevel="1" x14ac:dyDescent="0.2">
      <c r="A28" s="105">
        <v>25</v>
      </c>
      <c r="B28" s="71" t="s">
        <v>721</v>
      </c>
      <c r="C28" s="181" t="s">
        <v>722</v>
      </c>
      <c r="D28" s="113"/>
      <c r="E28" s="220">
        <v>10.5</v>
      </c>
      <c r="F28" s="108" t="s">
        <v>756</v>
      </c>
      <c r="G28" s="108" t="s">
        <v>781</v>
      </c>
      <c r="H28" s="108" t="s">
        <v>781</v>
      </c>
      <c r="I28" s="108" t="s">
        <v>14</v>
      </c>
      <c r="J28" s="108"/>
      <c r="K28" s="108" t="s">
        <v>14</v>
      </c>
      <c r="L28" s="108"/>
      <c r="M28" s="109"/>
      <c r="N28" s="109"/>
      <c r="O28" s="109"/>
      <c r="P28" s="109"/>
      <c r="Q28" s="109"/>
      <c r="R28" s="110" t="s">
        <v>383</v>
      </c>
    </row>
    <row r="29" spans="1:18" outlineLevel="1" x14ac:dyDescent="0.2">
      <c r="A29" s="105">
        <v>26</v>
      </c>
      <c r="B29" s="71" t="s">
        <v>723</v>
      </c>
      <c r="C29" s="181" t="s">
        <v>724</v>
      </c>
      <c r="D29" s="113"/>
      <c r="E29" s="220">
        <v>10.5</v>
      </c>
      <c r="F29" s="108" t="s">
        <v>756</v>
      </c>
      <c r="G29" s="108" t="s">
        <v>780</v>
      </c>
      <c r="H29" s="108" t="s">
        <v>780</v>
      </c>
      <c r="I29" s="108" t="s">
        <v>14</v>
      </c>
      <c r="J29" s="108"/>
      <c r="K29" s="108" t="s">
        <v>14</v>
      </c>
      <c r="L29" s="108"/>
      <c r="M29" s="109"/>
      <c r="N29" s="109"/>
      <c r="O29" s="109"/>
      <c r="P29" s="109"/>
      <c r="Q29" s="109"/>
      <c r="R29" s="110" t="s">
        <v>383</v>
      </c>
    </row>
    <row r="30" spans="1:18" ht="13.5" outlineLevel="1" thickBot="1" x14ac:dyDescent="0.25">
      <c r="A30" s="114">
        <v>27</v>
      </c>
      <c r="B30" s="115" t="s">
        <v>725</v>
      </c>
      <c r="C30" s="182" t="s">
        <v>726</v>
      </c>
      <c r="D30" s="116"/>
      <c r="E30" s="222">
        <v>15.75</v>
      </c>
      <c r="F30" s="117" t="s">
        <v>756</v>
      </c>
      <c r="G30" s="117" t="s">
        <v>780</v>
      </c>
      <c r="H30" s="117" t="s">
        <v>780</v>
      </c>
      <c r="I30" s="117" t="s">
        <v>14</v>
      </c>
      <c r="J30" s="117"/>
      <c r="K30" s="117" t="s">
        <v>14</v>
      </c>
      <c r="L30" s="117"/>
      <c r="M30" s="118"/>
      <c r="N30" s="118"/>
      <c r="O30" s="118"/>
      <c r="P30" s="118"/>
      <c r="Q30" s="118"/>
      <c r="R30" s="119" t="s">
        <v>383</v>
      </c>
    </row>
    <row r="31" spans="1:18" ht="13.5" thickBot="1" x14ac:dyDescent="0.25">
      <c r="A31" s="92"/>
      <c r="B31" s="93"/>
      <c r="G31" s="92"/>
      <c r="H31" s="92"/>
      <c r="I31" s="92"/>
      <c r="J31" s="92"/>
      <c r="K31" s="92"/>
      <c r="L31" s="92"/>
      <c r="M31" s="95"/>
      <c r="N31" s="95"/>
      <c r="O31" s="95"/>
      <c r="P31" s="95"/>
      <c r="Q31" s="95"/>
      <c r="R31" s="92"/>
    </row>
    <row r="32" spans="1:18" x14ac:dyDescent="0.2">
      <c r="A32" s="92"/>
      <c r="B32" s="93"/>
      <c r="C32" s="197" t="s">
        <v>490</v>
      </c>
      <c r="D32" s="198" t="s">
        <v>764</v>
      </c>
      <c r="E32" s="194"/>
      <c r="G32" s="92"/>
      <c r="H32" s="92"/>
      <c r="I32" s="92"/>
      <c r="J32" s="92"/>
      <c r="K32" s="92"/>
      <c r="L32" s="92"/>
      <c r="M32" s="95"/>
      <c r="N32" s="95"/>
      <c r="O32" s="95"/>
      <c r="P32" s="95"/>
      <c r="Q32" s="95"/>
      <c r="R32" s="92"/>
    </row>
    <row r="33" spans="1:18" x14ac:dyDescent="0.2">
      <c r="A33" s="92"/>
      <c r="B33" s="93"/>
      <c r="C33" s="153" t="s">
        <v>765</v>
      </c>
      <c r="D33" s="152">
        <v>37.965746625053626</v>
      </c>
      <c r="E33" s="195"/>
      <c r="G33" s="92"/>
      <c r="H33" s="92"/>
      <c r="I33" s="92"/>
      <c r="J33" s="92"/>
      <c r="K33" s="92"/>
      <c r="L33" s="92"/>
      <c r="M33" s="95"/>
      <c r="N33" s="95"/>
      <c r="O33" s="95"/>
      <c r="P33" s="95"/>
      <c r="Q33" s="95"/>
      <c r="R33" s="92"/>
    </row>
    <row r="34" spans="1:18" x14ac:dyDescent="0.2">
      <c r="A34" s="92"/>
      <c r="B34" s="93"/>
      <c r="C34" s="153" t="s">
        <v>770</v>
      </c>
      <c r="D34" s="152">
        <v>100</v>
      </c>
      <c r="E34" s="195"/>
      <c r="G34" s="92"/>
      <c r="H34" s="92"/>
      <c r="I34" s="92"/>
      <c r="J34" s="92"/>
      <c r="K34" s="92"/>
      <c r="L34" s="92"/>
      <c r="M34" s="95"/>
      <c r="N34" s="95"/>
      <c r="O34" s="95"/>
      <c r="P34" s="95"/>
      <c r="Q34" s="95"/>
      <c r="R34" s="92"/>
    </row>
    <row r="35" spans="1:18" x14ac:dyDescent="0.2">
      <c r="A35" s="92"/>
      <c r="B35" s="93"/>
      <c r="C35" s="153" t="s">
        <v>771</v>
      </c>
      <c r="D35" s="152">
        <v>59.855072595320593</v>
      </c>
      <c r="E35" s="195"/>
      <c r="G35" s="92"/>
      <c r="H35" s="92"/>
      <c r="I35" s="92"/>
      <c r="J35" s="92"/>
      <c r="K35" s="92"/>
      <c r="L35" s="92"/>
      <c r="M35" s="95"/>
      <c r="N35" s="95"/>
      <c r="O35" s="95"/>
      <c r="P35" s="95"/>
      <c r="Q35" s="95"/>
      <c r="R35" s="92"/>
    </row>
    <row r="36" spans="1:18" x14ac:dyDescent="0.2">
      <c r="A36" s="92"/>
      <c r="B36" s="93"/>
      <c r="C36" s="153" t="s">
        <v>772</v>
      </c>
      <c r="D36" s="152">
        <v>33.183698145788242</v>
      </c>
      <c r="E36" s="195"/>
      <c r="G36" s="92"/>
      <c r="H36" s="92"/>
      <c r="I36" s="92"/>
      <c r="J36" s="92"/>
      <c r="K36" s="92"/>
      <c r="L36" s="92"/>
      <c r="M36" s="95"/>
      <c r="N36" s="95"/>
      <c r="O36" s="95"/>
      <c r="P36" s="95"/>
      <c r="Q36" s="95"/>
      <c r="R36" s="92"/>
    </row>
    <row r="37" spans="1:18" x14ac:dyDescent="0.2">
      <c r="A37" s="92"/>
      <c r="B37" s="93"/>
      <c r="C37" s="153" t="s">
        <v>773</v>
      </c>
      <c r="D37" s="152">
        <v>83.332876397434092</v>
      </c>
      <c r="E37" s="195"/>
      <c r="G37" s="92"/>
      <c r="H37" s="92"/>
      <c r="I37" s="92"/>
      <c r="J37" s="92"/>
      <c r="K37" s="92"/>
      <c r="L37" s="92"/>
      <c r="M37" s="95"/>
      <c r="N37" s="95"/>
      <c r="O37" s="95"/>
      <c r="P37" s="95"/>
      <c r="Q37" s="95"/>
      <c r="R37" s="92"/>
    </row>
    <row r="38" spans="1:18" x14ac:dyDescent="0.2">
      <c r="A38" s="92"/>
      <c r="B38" s="93"/>
      <c r="C38" s="153" t="s">
        <v>774</v>
      </c>
      <c r="D38" s="152">
        <v>435.93920661606819</v>
      </c>
      <c r="E38" s="195"/>
      <c r="G38" s="92"/>
      <c r="H38" s="92"/>
      <c r="I38" s="92"/>
      <c r="J38" s="92"/>
      <c r="K38" s="92"/>
      <c r="L38" s="92"/>
      <c r="M38" s="95"/>
      <c r="N38" s="95"/>
      <c r="O38" s="95"/>
      <c r="P38" s="95"/>
      <c r="Q38" s="95"/>
      <c r="R38" s="92"/>
    </row>
    <row r="39" spans="1:18" x14ac:dyDescent="0.2">
      <c r="A39" s="92"/>
      <c r="B39" s="93"/>
      <c r="C39" s="153" t="s">
        <v>775</v>
      </c>
      <c r="D39" s="152">
        <v>65.218105143737091</v>
      </c>
      <c r="E39" s="195"/>
      <c r="G39" s="92"/>
      <c r="H39" s="92"/>
      <c r="I39" s="92"/>
      <c r="J39" s="92"/>
      <c r="K39" s="92"/>
      <c r="L39" s="92"/>
      <c r="M39" s="95"/>
      <c r="N39" s="95"/>
      <c r="O39" s="95"/>
      <c r="P39" s="95"/>
      <c r="Q39" s="95"/>
      <c r="R39" s="92"/>
    </row>
    <row r="40" spans="1:18" x14ac:dyDescent="0.2">
      <c r="A40" s="92"/>
      <c r="B40" s="93"/>
      <c r="C40" s="153" t="s">
        <v>776</v>
      </c>
      <c r="D40" s="152">
        <v>22.541206058934112</v>
      </c>
      <c r="E40" s="195"/>
      <c r="G40" s="92"/>
      <c r="H40" s="92"/>
      <c r="I40" s="92"/>
      <c r="J40" s="92"/>
      <c r="K40" s="92"/>
      <c r="L40" s="92"/>
      <c r="M40" s="95"/>
      <c r="N40" s="95"/>
      <c r="O40" s="95"/>
      <c r="P40" s="95"/>
      <c r="Q40" s="95"/>
      <c r="R40" s="92"/>
    </row>
    <row r="41" spans="1:18" x14ac:dyDescent="0.2">
      <c r="A41" s="92"/>
      <c r="B41" s="93"/>
      <c r="C41" s="153" t="s">
        <v>777</v>
      </c>
      <c r="D41" s="152">
        <v>53.876845633560933</v>
      </c>
      <c r="E41" s="195"/>
      <c r="G41" s="92"/>
      <c r="H41" s="92"/>
      <c r="I41" s="92"/>
      <c r="J41" s="92"/>
      <c r="K41" s="92"/>
      <c r="L41" s="92"/>
      <c r="M41" s="95"/>
      <c r="N41" s="95"/>
      <c r="O41" s="95"/>
      <c r="P41" s="95"/>
      <c r="Q41" s="95"/>
      <c r="R41" s="92"/>
    </row>
    <row r="42" spans="1:18" x14ac:dyDescent="0.2">
      <c r="A42" s="92"/>
      <c r="B42" s="93"/>
      <c r="C42" s="153" t="s">
        <v>778</v>
      </c>
      <c r="D42" s="152">
        <v>18.750716375355104</v>
      </c>
      <c r="E42" s="195"/>
      <c r="G42" s="92"/>
      <c r="H42" s="92"/>
      <c r="I42" s="92"/>
      <c r="J42" s="92"/>
      <c r="K42" s="92"/>
      <c r="L42" s="92"/>
      <c r="M42" s="95"/>
      <c r="N42" s="95"/>
      <c r="O42" s="95"/>
      <c r="P42" s="95"/>
      <c r="Q42" s="95"/>
      <c r="R42" s="92"/>
    </row>
    <row r="43" spans="1:18" ht="13.5" thickBot="1" x14ac:dyDescent="0.25">
      <c r="A43" s="92"/>
      <c r="B43" s="93"/>
      <c r="C43" s="199" t="s">
        <v>779</v>
      </c>
      <c r="D43" s="200">
        <v>136.05787906897501</v>
      </c>
      <c r="E43" s="195"/>
      <c r="G43" s="92"/>
      <c r="H43" s="92"/>
      <c r="I43" s="92"/>
      <c r="J43" s="92"/>
      <c r="K43" s="92"/>
      <c r="L43" s="92"/>
      <c r="M43" s="95"/>
      <c r="N43" s="95"/>
      <c r="O43" s="95"/>
      <c r="P43" s="95"/>
      <c r="Q43" s="95"/>
      <c r="R43" s="92"/>
    </row>
    <row r="44" spans="1:18" x14ac:dyDescent="0.2">
      <c r="A44" s="92"/>
      <c r="B44" s="93"/>
      <c r="C44" s="97"/>
      <c r="D44" s="102"/>
      <c r="E44" s="102"/>
      <c r="F44" s="92"/>
      <c r="G44" s="92"/>
      <c r="H44" s="92"/>
      <c r="I44" s="92"/>
      <c r="J44" s="92"/>
      <c r="K44" s="92"/>
      <c r="L44" s="92"/>
      <c r="M44" s="95"/>
      <c r="N44" s="95"/>
      <c r="O44" s="95"/>
      <c r="P44" s="95"/>
      <c r="Q44" s="95"/>
      <c r="R44" s="92"/>
    </row>
    <row r="45" spans="1:18" x14ac:dyDescent="0.2">
      <c r="A45" s="92"/>
      <c r="B45" s="93"/>
      <c r="C45" s="97"/>
      <c r="D45" s="102"/>
      <c r="E45" s="102"/>
      <c r="F45" s="92"/>
      <c r="G45" s="92"/>
      <c r="H45" s="92"/>
      <c r="I45" s="92"/>
      <c r="J45" s="92"/>
      <c r="K45" s="92"/>
      <c r="L45" s="92"/>
      <c r="M45" s="95"/>
      <c r="N45" s="95"/>
      <c r="O45" s="95"/>
      <c r="P45" s="95"/>
      <c r="Q45" s="95"/>
      <c r="R45" s="92"/>
    </row>
    <row r="46" spans="1:18" x14ac:dyDescent="0.2">
      <c r="A46" s="92"/>
      <c r="B46" s="93"/>
      <c r="C46" s="97"/>
      <c r="D46" s="102"/>
      <c r="E46" s="102"/>
      <c r="F46" s="92"/>
      <c r="G46" s="92"/>
      <c r="H46" s="92"/>
      <c r="I46" s="92"/>
      <c r="J46" s="92"/>
      <c r="K46" s="92"/>
      <c r="L46" s="92"/>
      <c r="M46" s="95"/>
      <c r="N46" s="95"/>
      <c r="O46" s="95"/>
      <c r="P46" s="95"/>
      <c r="Q46" s="95"/>
      <c r="R46" s="92"/>
    </row>
    <row r="47" spans="1:18" x14ac:dyDescent="0.2">
      <c r="A47" s="92"/>
      <c r="B47" s="93"/>
      <c r="C47" s="97"/>
      <c r="D47" s="102"/>
      <c r="E47" s="102"/>
      <c r="F47" s="92"/>
      <c r="G47" s="92"/>
      <c r="H47" s="92"/>
      <c r="I47" s="92"/>
      <c r="J47" s="92"/>
      <c r="K47" s="92"/>
      <c r="L47" s="92"/>
      <c r="M47" s="95"/>
      <c r="N47" s="95"/>
      <c r="O47" s="95"/>
      <c r="P47" s="95"/>
      <c r="Q47" s="95"/>
      <c r="R47" s="92"/>
    </row>
    <row r="48" spans="1:18" x14ac:dyDescent="0.2">
      <c r="A48" s="92"/>
      <c r="B48" s="93"/>
      <c r="C48" s="97"/>
      <c r="D48" s="102"/>
      <c r="E48" s="102"/>
      <c r="F48" s="92"/>
      <c r="G48" s="92"/>
      <c r="H48" s="92"/>
      <c r="I48" s="92"/>
      <c r="J48" s="92"/>
      <c r="K48" s="92"/>
      <c r="L48" s="92"/>
      <c r="M48" s="95"/>
      <c r="N48" s="95"/>
      <c r="O48" s="95"/>
      <c r="P48" s="95"/>
      <c r="Q48" s="95"/>
      <c r="R48" s="92"/>
    </row>
    <row r="49" spans="1:18" x14ac:dyDescent="0.2">
      <c r="A49" s="92"/>
      <c r="B49" s="93"/>
      <c r="C49" s="97"/>
      <c r="D49" s="102"/>
      <c r="E49" s="102"/>
      <c r="F49" s="92"/>
      <c r="G49" s="92"/>
      <c r="H49" s="92"/>
      <c r="I49" s="92"/>
      <c r="J49" s="92"/>
      <c r="K49" s="92"/>
      <c r="L49" s="92"/>
      <c r="M49" s="95"/>
      <c r="N49" s="95"/>
      <c r="O49" s="95"/>
      <c r="P49" s="95"/>
      <c r="Q49" s="95"/>
      <c r="R49" s="92"/>
    </row>
    <row r="50" spans="1:18" x14ac:dyDescent="0.2">
      <c r="A50" s="92"/>
      <c r="B50" s="93"/>
      <c r="C50" s="97"/>
      <c r="D50" s="102"/>
      <c r="E50" s="102"/>
      <c r="F50" s="92"/>
      <c r="G50" s="92"/>
      <c r="H50" s="92"/>
      <c r="I50" s="92"/>
      <c r="J50" s="92"/>
      <c r="K50" s="92"/>
      <c r="L50" s="92"/>
      <c r="M50" s="95"/>
      <c r="N50" s="95"/>
      <c r="O50" s="95"/>
      <c r="P50" s="95"/>
      <c r="Q50" s="95"/>
      <c r="R50" s="92"/>
    </row>
    <row r="51" spans="1:18" x14ac:dyDescent="0.2">
      <c r="A51" s="92"/>
      <c r="B51" s="93"/>
      <c r="C51" s="97"/>
      <c r="D51" s="102"/>
      <c r="E51" s="102"/>
      <c r="F51" s="92"/>
      <c r="G51" s="92"/>
      <c r="H51" s="92"/>
      <c r="I51" s="92"/>
      <c r="J51" s="92"/>
      <c r="K51" s="92"/>
      <c r="L51" s="92"/>
      <c r="M51" s="95"/>
      <c r="N51" s="95"/>
      <c r="O51" s="95"/>
      <c r="P51" s="95"/>
      <c r="Q51" s="95"/>
      <c r="R51" s="92"/>
    </row>
    <row r="52" spans="1:18" x14ac:dyDescent="0.2">
      <c r="A52" s="92"/>
      <c r="B52" s="93"/>
      <c r="C52" s="97"/>
      <c r="D52" s="102"/>
      <c r="E52" s="102"/>
      <c r="F52" s="92"/>
      <c r="G52" s="92"/>
      <c r="H52" s="92"/>
      <c r="I52" s="92"/>
      <c r="J52" s="92"/>
      <c r="K52" s="92"/>
      <c r="L52" s="92"/>
      <c r="M52" s="95"/>
      <c r="N52" s="95"/>
      <c r="O52" s="95"/>
      <c r="P52" s="95"/>
      <c r="Q52" s="95"/>
      <c r="R52" s="92"/>
    </row>
    <row r="53" spans="1:18" x14ac:dyDescent="0.2">
      <c r="A53" s="92"/>
      <c r="B53" s="93"/>
      <c r="C53" s="97"/>
      <c r="D53" s="102"/>
      <c r="E53" s="102"/>
      <c r="F53" s="92"/>
      <c r="G53" s="92"/>
      <c r="H53" s="92"/>
      <c r="I53" s="92"/>
      <c r="J53" s="92"/>
      <c r="K53" s="92"/>
      <c r="L53" s="92"/>
      <c r="M53" s="95"/>
      <c r="N53" s="95"/>
      <c r="O53" s="95"/>
      <c r="P53" s="95"/>
      <c r="Q53" s="95"/>
      <c r="R53" s="92"/>
    </row>
    <row r="54" spans="1:18" x14ac:dyDescent="0.2">
      <c r="A54" s="92"/>
      <c r="B54" s="93"/>
      <c r="C54" s="97"/>
      <c r="D54" s="102"/>
      <c r="E54" s="102"/>
      <c r="F54" s="92"/>
      <c r="G54" s="92"/>
      <c r="H54" s="92"/>
      <c r="I54" s="92"/>
      <c r="J54" s="92"/>
      <c r="K54" s="92"/>
      <c r="L54" s="92"/>
      <c r="M54" s="95"/>
      <c r="N54" s="95"/>
      <c r="O54" s="95"/>
      <c r="P54" s="95"/>
      <c r="Q54" s="95"/>
      <c r="R54" s="92"/>
    </row>
    <row r="55" spans="1:18" x14ac:dyDescent="0.2">
      <c r="A55" s="92"/>
      <c r="B55" s="93"/>
      <c r="C55" s="97"/>
      <c r="D55" s="102"/>
      <c r="E55" s="102"/>
      <c r="F55" s="92"/>
      <c r="G55" s="92"/>
      <c r="H55" s="92"/>
      <c r="I55" s="92"/>
      <c r="J55" s="92"/>
      <c r="K55" s="92"/>
      <c r="L55" s="92"/>
      <c r="M55" s="95"/>
      <c r="N55" s="95"/>
      <c r="O55" s="95"/>
      <c r="P55" s="95"/>
      <c r="Q55" s="95"/>
      <c r="R55" s="92"/>
    </row>
    <row r="56" spans="1:18" x14ac:dyDescent="0.2">
      <c r="A56" s="92"/>
      <c r="B56" s="93"/>
      <c r="C56" s="97"/>
      <c r="D56" s="102"/>
      <c r="E56" s="102"/>
      <c r="F56" s="92"/>
      <c r="G56" s="92"/>
      <c r="H56" s="92"/>
      <c r="I56" s="92"/>
      <c r="J56" s="92"/>
      <c r="K56" s="92"/>
      <c r="L56" s="92"/>
      <c r="M56" s="95"/>
      <c r="N56" s="95"/>
      <c r="O56" s="95"/>
      <c r="P56" s="95"/>
      <c r="Q56" s="95"/>
      <c r="R56" s="92"/>
    </row>
    <row r="57" spans="1:18" x14ac:dyDescent="0.2">
      <c r="A57" s="92"/>
      <c r="B57" s="93"/>
      <c r="C57" s="97"/>
      <c r="D57" s="102"/>
      <c r="E57" s="102"/>
      <c r="F57" s="92"/>
      <c r="G57" s="92"/>
      <c r="H57" s="92"/>
      <c r="I57" s="92"/>
      <c r="J57" s="92"/>
      <c r="K57" s="92"/>
      <c r="L57" s="92"/>
      <c r="M57" s="95"/>
      <c r="N57" s="95"/>
      <c r="O57" s="95"/>
      <c r="P57" s="95"/>
      <c r="Q57" s="95"/>
      <c r="R57" s="92"/>
    </row>
    <row r="58" spans="1:18" x14ac:dyDescent="0.2">
      <c r="A58" s="92"/>
      <c r="B58" s="93"/>
      <c r="C58" s="97"/>
      <c r="D58" s="102"/>
      <c r="E58" s="102"/>
      <c r="F58" s="92"/>
      <c r="G58" s="92"/>
      <c r="H58" s="92"/>
      <c r="I58" s="92"/>
      <c r="J58" s="92"/>
      <c r="K58" s="92"/>
      <c r="L58" s="92"/>
      <c r="M58" s="95"/>
      <c r="N58" s="95"/>
      <c r="O58" s="95"/>
      <c r="P58" s="95"/>
      <c r="Q58" s="95"/>
      <c r="R58" s="92"/>
    </row>
    <row r="59" spans="1:18" x14ac:dyDescent="0.2">
      <c r="A59" s="92"/>
      <c r="B59" s="93"/>
      <c r="C59" s="97"/>
      <c r="D59" s="102"/>
      <c r="E59" s="102"/>
      <c r="F59" s="92"/>
      <c r="G59" s="92"/>
      <c r="H59" s="92"/>
      <c r="I59" s="92"/>
      <c r="J59" s="92"/>
      <c r="K59" s="92"/>
      <c r="L59" s="92"/>
      <c r="M59" s="95"/>
      <c r="N59" s="95"/>
      <c r="O59" s="95"/>
      <c r="P59" s="95"/>
      <c r="Q59" s="95"/>
      <c r="R59" s="92"/>
    </row>
    <row r="60" spans="1:18" x14ac:dyDescent="0.2">
      <c r="A60" s="92"/>
      <c r="B60" s="93"/>
      <c r="C60" s="97"/>
      <c r="D60" s="102"/>
      <c r="E60" s="102"/>
      <c r="F60" s="92"/>
      <c r="G60" s="92"/>
      <c r="H60" s="92"/>
      <c r="I60" s="92"/>
      <c r="J60" s="92"/>
      <c r="K60" s="92"/>
      <c r="L60" s="92"/>
      <c r="M60" s="95"/>
      <c r="N60" s="95"/>
      <c r="O60" s="95"/>
      <c r="P60" s="95"/>
      <c r="Q60" s="95"/>
      <c r="R60" s="92"/>
    </row>
    <row r="61" spans="1:18" x14ac:dyDescent="0.2">
      <c r="A61" s="92"/>
      <c r="B61" s="93"/>
      <c r="C61" s="97"/>
      <c r="D61" s="102"/>
      <c r="E61" s="102"/>
      <c r="F61" s="92"/>
      <c r="G61" s="92"/>
      <c r="H61" s="92"/>
      <c r="I61" s="92"/>
      <c r="J61" s="92"/>
      <c r="K61" s="92"/>
      <c r="L61" s="92"/>
      <c r="M61" s="95"/>
      <c r="N61" s="95"/>
      <c r="O61" s="95"/>
      <c r="P61" s="95"/>
      <c r="Q61" s="95"/>
      <c r="R61" s="92"/>
    </row>
    <row r="62" spans="1:18" x14ac:dyDescent="0.2">
      <c r="A62" s="92"/>
      <c r="B62" s="93"/>
      <c r="C62" s="97"/>
      <c r="D62" s="102"/>
      <c r="E62" s="102"/>
      <c r="F62" s="92"/>
      <c r="G62" s="92"/>
      <c r="H62" s="92"/>
      <c r="I62" s="92"/>
      <c r="J62" s="92"/>
      <c r="K62" s="92"/>
      <c r="L62" s="92"/>
      <c r="M62" s="95"/>
      <c r="N62" s="95"/>
      <c r="O62" s="95"/>
      <c r="P62" s="95"/>
      <c r="Q62" s="95"/>
      <c r="R62" s="92"/>
    </row>
    <row r="63" spans="1:18" x14ac:dyDescent="0.2">
      <c r="A63" s="92"/>
      <c r="B63" s="93"/>
      <c r="C63" s="97"/>
      <c r="D63" s="102"/>
      <c r="E63" s="102"/>
      <c r="F63" s="92"/>
      <c r="G63" s="92"/>
      <c r="H63" s="92"/>
      <c r="I63" s="92"/>
      <c r="J63" s="92"/>
      <c r="K63" s="92"/>
      <c r="L63" s="92"/>
      <c r="M63" s="95"/>
      <c r="N63" s="95"/>
      <c r="O63" s="95"/>
      <c r="P63" s="95"/>
      <c r="Q63" s="95"/>
      <c r="R63" s="92"/>
    </row>
    <row r="64" spans="1:18" x14ac:dyDescent="0.2">
      <c r="A64" s="92"/>
      <c r="B64" s="93"/>
      <c r="C64" s="97"/>
      <c r="D64" s="102"/>
      <c r="E64" s="102"/>
      <c r="F64" s="92"/>
      <c r="G64" s="92"/>
      <c r="H64" s="92"/>
      <c r="I64" s="92"/>
      <c r="J64" s="92"/>
      <c r="K64" s="92"/>
      <c r="L64" s="92"/>
      <c r="M64" s="95"/>
      <c r="N64" s="95"/>
      <c r="O64" s="95"/>
      <c r="P64" s="95"/>
      <c r="Q64" s="95"/>
      <c r="R64" s="92"/>
    </row>
    <row r="65" spans="1:18" x14ac:dyDescent="0.2">
      <c r="A65" s="92"/>
      <c r="B65" s="93"/>
      <c r="C65" s="97"/>
      <c r="D65" s="102"/>
      <c r="E65" s="102"/>
      <c r="F65" s="92"/>
      <c r="G65" s="92"/>
      <c r="H65" s="92"/>
      <c r="I65" s="92"/>
      <c r="J65" s="92"/>
      <c r="K65" s="92"/>
      <c r="L65" s="92"/>
      <c r="M65" s="95"/>
      <c r="N65" s="95"/>
      <c r="O65" s="95"/>
      <c r="P65" s="95"/>
      <c r="Q65" s="95"/>
      <c r="R65" s="92"/>
    </row>
    <row r="66" spans="1:18" x14ac:dyDescent="0.2">
      <c r="A66" s="92"/>
      <c r="B66" s="93"/>
      <c r="C66" s="97"/>
      <c r="D66" s="102"/>
      <c r="E66" s="102"/>
      <c r="F66" s="92"/>
      <c r="G66" s="92"/>
      <c r="H66" s="92"/>
      <c r="I66" s="92"/>
      <c r="J66" s="92"/>
      <c r="K66" s="92"/>
      <c r="L66" s="92"/>
      <c r="M66" s="95"/>
      <c r="N66" s="95"/>
      <c r="O66" s="95"/>
      <c r="P66" s="95"/>
      <c r="Q66" s="95"/>
      <c r="R66" s="92"/>
    </row>
    <row r="67" spans="1:18" x14ac:dyDescent="0.2">
      <c r="A67" s="92"/>
      <c r="B67" s="93"/>
      <c r="C67" s="97"/>
      <c r="D67" s="102"/>
      <c r="E67" s="102"/>
      <c r="F67" s="92"/>
      <c r="G67" s="92"/>
      <c r="H67" s="92"/>
      <c r="I67" s="92"/>
      <c r="J67" s="92"/>
      <c r="K67" s="92"/>
      <c r="L67" s="92"/>
      <c r="M67" s="95"/>
      <c r="N67" s="95"/>
      <c r="O67" s="95"/>
      <c r="P67" s="95"/>
      <c r="Q67" s="95"/>
      <c r="R67" s="92"/>
    </row>
    <row r="68" spans="1:18" x14ac:dyDescent="0.2">
      <c r="A68" s="92"/>
      <c r="B68" s="93"/>
      <c r="C68" s="97"/>
      <c r="D68" s="102"/>
      <c r="E68" s="102"/>
      <c r="F68" s="92"/>
      <c r="G68" s="92"/>
      <c r="H68" s="92"/>
      <c r="I68" s="92"/>
      <c r="J68" s="92"/>
      <c r="K68" s="92"/>
      <c r="L68" s="92"/>
      <c r="M68" s="95"/>
      <c r="N68" s="95"/>
      <c r="O68" s="95"/>
      <c r="P68" s="95"/>
      <c r="Q68" s="95"/>
      <c r="R68" s="92"/>
    </row>
    <row r="69" spans="1:18" x14ac:dyDescent="0.2">
      <c r="A69" s="92"/>
      <c r="B69" s="93"/>
      <c r="C69" s="97"/>
      <c r="D69" s="102"/>
      <c r="E69" s="102"/>
      <c r="F69" s="92"/>
      <c r="G69" s="92"/>
      <c r="H69" s="92"/>
      <c r="I69" s="92"/>
      <c r="J69" s="92"/>
      <c r="K69" s="92"/>
      <c r="L69" s="92"/>
      <c r="M69" s="95"/>
      <c r="N69" s="95"/>
      <c r="O69" s="95"/>
      <c r="P69" s="95"/>
      <c r="Q69" s="95"/>
      <c r="R69" s="92"/>
    </row>
    <row r="70" spans="1:18" x14ac:dyDescent="0.2">
      <c r="A70" s="92"/>
      <c r="B70" s="93"/>
      <c r="C70" s="97"/>
      <c r="D70" s="102"/>
      <c r="E70" s="102"/>
      <c r="F70" s="92"/>
      <c r="G70" s="92"/>
      <c r="H70" s="92"/>
      <c r="I70" s="92"/>
      <c r="J70" s="92"/>
      <c r="K70" s="92"/>
      <c r="L70" s="92"/>
      <c r="M70" s="95"/>
      <c r="N70" s="95"/>
      <c r="O70" s="95"/>
      <c r="P70" s="95"/>
      <c r="Q70" s="95"/>
      <c r="R70" s="92"/>
    </row>
    <row r="71" spans="1:18" x14ac:dyDescent="0.2">
      <c r="A71" s="92"/>
      <c r="B71" s="93"/>
      <c r="C71" s="97"/>
      <c r="D71" s="102"/>
      <c r="E71" s="102"/>
      <c r="F71" s="92"/>
      <c r="G71" s="92"/>
      <c r="H71" s="92"/>
      <c r="I71" s="92"/>
      <c r="J71" s="92"/>
      <c r="K71" s="92"/>
      <c r="L71" s="92"/>
      <c r="M71" s="95"/>
      <c r="N71" s="95"/>
      <c r="O71" s="95"/>
      <c r="P71" s="95"/>
      <c r="Q71" s="95"/>
      <c r="R71" s="92"/>
    </row>
    <row r="72" spans="1:18" x14ac:dyDescent="0.2">
      <c r="A72" s="92"/>
      <c r="B72" s="93"/>
      <c r="C72" s="97"/>
      <c r="D72" s="102"/>
      <c r="E72" s="102"/>
      <c r="F72" s="92"/>
      <c r="G72" s="92"/>
      <c r="H72" s="92"/>
      <c r="I72" s="92"/>
      <c r="J72" s="92"/>
      <c r="K72" s="92"/>
      <c r="L72" s="92"/>
      <c r="M72" s="95"/>
      <c r="N72" s="95"/>
      <c r="O72" s="95"/>
      <c r="P72" s="95"/>
      <c r="Q72" s="95"/>
      <c r="R72" s="92"/>
    </row>
    <row r="73" spans="1:18" x14ac:dyDescent="0.2">
      <c r="A73" s="92"/>
      <c r="B73" s="93"/>
      <c r="C73" s="97"/>
      <c r="D73" s="102"/>
      <c r="E73" s="102"/>
      <c r="F73" s="92"/>
      <c r="G73" s="92"/>
      <c r="H73" s="92"/>
      <c r="I73" s="92"/>
      <c r="J73" s="92"/>
      <c r="K73" s="92"/>
      <c r="L73" s="92"/>
      <c r="M73" s="95"/>
      <c r="N73" s="95"/>
      <c r="O73" s="95"/>
      <c r="P73" s="95"/>
      <c r="Q73" s="95"/>
      <c r="R73" s="92"/>
    </row>
    <row r="74" spans="1:18" x14ac:dyDescent="0.2">
      <c r="A74" s="92"/>
      <c r="B74" s="93"/>
      <c r="C74" s="97"/>
      <c r="D74" s="102"/>
      <c r="E74" s="102"/>
      <c r="F74" s="92"/>
      <c r="G74" s="92"/>
      <c r="H74" s="92"/>
      <c r="I74" s="92"/>
      <c r="J74" s="92"/>
      <c r="K74" s="92"/>
      <c r="L74" s="92"/>
      <c r="M74" s="95"/>
      <c r="N74" s="95"/>
      <c r="O74" s="95"/>
      <c r="P74" s="95"/>
      <c r="Q74" s="95"/>
      <c r="R74" s="92"/>
    </row>
    <row r="75" spans="1:18" x14ac:dyDescent="0.2">
      <c r="A75" s="92"/>
      <c r="B75" s="93"/>
      <c r="C75" s="97"/>
      <c r="D75" s="102"/>
      <c r="E75" s="102"/>
      <c r="F75" s="92"/>
      <c r="G75" s="92"/>
      <c r="H75" s="92"/>
      <c r="I75" s="92"/>
      <c r="J75" s="92"/>
      <c r="K75" s="92"/>
      <c r="L75" s="92"/>
      <c r="M75" s="95"/>
      <c r="N75" s="95"/>
      <c r="O75" s="95"/>
      <c r="P75" s="95"/>
      <c r="Q75" s="95"/>
      <c r="R75" s="92"/>
    </row>
    <row r="76" spans="1:18" x14ac:dyDescent="0.2">
      <c r="A76" s="92"/>
      <c r="B76" s="93"/>
      <c r="C76" s="97"/>
      <c r="D76" s="102"/>
      <c r="E76" s="102"/>
      <c r="F76" s="92"/>
      <c r="G76" s="92"/>
      <c r="H76" s="92"/>
      <c r="I76" s="92"/>
      <c r="J76" s="92"/>
      <c r="K76" s="92"/>
      <c r="L76" s="92"/>
      <c r="M76" s="95"/>
      <c r="N76" s="95"/>
      <c r="O76" s="95"/>
      <c r="P76" s="95"/>
      <c r="Q76" s="95"/>
      <c r="R76" s="92"/>
    </row>
    <row r="77" spans="1:18" x14ac:dyDescent="0.2">
      <c r="A77" s="92"/>
      <c r="B77" s="93"/>
      <c r="C77" s="97"/>
      <c r="D77" s="102"/>
      <c r="E77" s="102"/>
      <c r="F77" s="92"/>
      <c r="G77" s="92"/>
      <c r="H77" s="92"/>
      <c r="I77" s="92"/>
      <c r="J77" s="92"/>
      <c r="K77" s="92"/>
      <c r="L77" s="92"/>
      <c r="M77" s="95"/>
      <c r="N77" s="95"/>
      <c r="O77" s="95"/>
      <c r="P77" s="95"/>
      <c r="Q77" s="95"/>
      <c r="R77" s="92"/>
    </row>
    <row r="78" spans="1:18" x14ac:dyDescent="0.2">
      <c r="A78" s="92"/>
      <c r="B78" s="93"/>
      <c r="C78" s="97"/>
      <c r="D78" s="102"/>
      <c r="E78" s="102"/>
      <c r="F78" s="92"/>
      <c r="G78" s="92"/>
      <c r="H78" s="92"/>
      <c r="I78" s="92"/>
      <c r="J78" s="92"/>
      <c r="K78" s="92"/>
      <c r="L78" s="92"/>
      <c r="M78" s="95"/>
      <c r="N78" s="95"/>
      <c r="O78" s="95"/>
      <c r="P78" s="95"/>
      <c r="Q78" s="95"/>
      <c r="R78" s="92"/>
    </row>
    <row r="79" spans="1:18" x14ac:dyDescent="0.2">
      <c r="A79" s="92"/>
      <c r="B79" s="93"/>
      <c r="C79" s="97"/>
      <c r="D79" s="102"/>
      <c r="E79" s="102"/>
      <c r="F79" s="92"/>
      <c r="G79" s="92"/>
      <c r="H79" s="92"/>
      <c r="I79" s="92"/>
      <c r="J79" s="92"/>
      <c r="K79" s="92"/>
      <c r="L79" s="92"/>
      <c r="M79" s="95"/>
      <c r="N79" s="95"/>
      <c r="O79" s="95"/>
      <c r="P79" s="95"/>
      <c r="Q79" s="95"/>
      <c r="R79" s="92"/>
    </row>
    <row r="80" spans="1:18" x14ac:dyDescent="0.2">
      <c r="A80" s="92"/>
      <c r="B80" s="93"/>
      <c r="C80" s="97"/>
      <c r="D80" s="102"/>
      <c r="E80" s="102"/>
      <c r="F80" s="92"/>
      <c r="G80" s="92"/>
      <c r="H80" s="92"/>
      <c r="I80" s="92"/>
      <c r="J80" s="92"/>
      <c r="K80" s="92"/>
      <c r="L80" s="92"/>
      <c r="M80" s="95"/>
      <c r="N80" s="95"/>
      <c r="O80" s="95"/>
      <c r="P80" s="95"/>
      <c r="Q80" s="95"/>
      <c r="R80" s="92"/>
    </row>
    <row r="81" spans="1:18" x14ac:dyDescent="0.2">
      <c r="A81" s="92"/>
      <c r="B81" s="93"/>
      <c r="C81" s="97"/>
      <c r="D81" s="102"/>
      <c r="E81" s="102"/>
      <c r="F81" s="92"/>
      <c r="G81" s="92"/>
      <c r="H81" s="92"/>
      <c r="I81" s="92"/>
      <c r="J81" s="92"/>
      <c r="K81" s="92"/>
      <c r="L81" s="92"/>
      <c r="M81" s="95"/>
      <c r="N81" s="95"/>
      <c r="O81" s="95"/>
      <c r="P81" s="95"/>
      <c r="Q81" s="95"/>
      <c r="R81" s="92"/>
    </row>
    <row r="82" spans="1:18" x14ac:dyDescent="0.2">
      <c r="A82" s="92"/>
      <c r="B82" s="93"/>
      <c r="C82" s="97"/>
      <c r="D82" s="102"/>
      <c r="E82" s="102"/>
      <c r="F82" s="92"/>
      <c r="G82" s="92"/>
      <c r="H82" s="92"/>
      <c r="I82" s="92"/>
      <c r="J82" s="92"/>
      <c r="K82" s="92"/>
      <c r="L82" s="92"/>
      <c r="M82" s="95"/>
      <c r="N82" s="95"/>
      <c r="O82" s="95"/>
      <c r="P82" s="95"/>
      <c r="Q82" s="95"/>
      <c r="R82" s="92"/>
    </row>
    <row r="83" spans="1:18" x14ac:dyDescent="0.2">
      <c r="A83" s="92"/>
      <c r="B83" s="93"/>
      <c r="C83" s="97"/>
      <c r="D83" s="102"/>
      <c r="E83" s="102"/>
      <c r="F83" s="92"/>
      <c r="G83" s="92"/>
      <c r="H83" s="92"/>
      <c r="I83" s="92"/>
      <c r="J83" s="92"/>
      <c r="K83" s="92"/>
      <c r="L83" s="92"/>
      <c r="M83" s="95"/>
      <c r="N83" s="95"/>
      <c r="O83" s="95"/>
      <c r="P83" s="95"/>
      <c r="Q83" s="95"/>
      <c r="R83" s="92"/>
    </row>
    <row r="84" spans="1:18" x14ac:dyDescent="0.2">
      <c r="A84" s="92"/>
      <c r="B84" s="94"/>
      <c r="C84" s="98"/>
      <c r="D84" s="103"/>
      <c r="E84" s="103"/>
      <c r="F84" s="92"/>
      <c r="G84" s="95"/>
      <c r="H84" s="92"/>
      <c r="I84" s="92"/>
      <c r="J84" s="92"/>
      <c r="K84" s="92"/>
      <c r="L84" s="92"/>
      <c r="M84" s="95"/>
      <c r="N84" s="95"/>
      <c r="O84" s="95"/>
      <c r="P84" s="95"/>
      <c r="Q84" s="95"/>
      <c r="R84" s="92"/>
    </row>
    <row r="85" spans="1:18" x14ac:dyDescent="0.2">
      <c r="A85" s="92"/>
      <c r="B85" s="94"/>
      <c r="C85" s="98"/>
      <c r="D85" s="103"/>
      <c r="E85" s="103"/>
      <c r="F85" s="92"/>
      <c r="G85" s="95"/>
      <c r="H85" s="92"/>
      <c r="I85" s="92"/>
      <c r="J85" s="92"/>
      <c r="K85" s="92"/>
      <c r="L85" s="92"/>
      <c r="M85" s="95"/>
      <c r="N85" s="95"/>
      <c r="O85" s="95"/>
      <c r="P85" s="95"/>
      <c r="Q85" s="95"/>
      <c r="R85" s="92"/>
    </row>
    <row r="86" spans="1:18" x14ac:dyDescent="0.2">
      <c r="A86" s="92"/>
      <c r="B86" s="94"/>
      <c r="C86" s="98"/>
      <c r="D86" s="103"/>
      <c r="E86" s="103"/>
      <c r="F86" s="92"/>
      <c r="G86" s="95"/>
      <c r="H86" s="92"/>
      <c r="I86" s="92"/>
      <c r="J86" s="92"/>
      <c r="K86" s="92"/>
      <c r="L86" s="92"/>
      <c r="M86" s="95"/>
      <c r="N86" s="95"/>
      <c r="O86" s="95"/>
      <c r="P86" s="95"/>
      <c r="Q86" s="95"/>
      <c r="R86" s="92"/>
    </row>
    <row r="87" spans="1:18" x14ac:dyDescent="0.2">
      <c r="A87" s="92"/>
      <c r="B87" s="94"/>
      <c r="C87" s="98"/>
      <c r="D87" s="103"/>
      <c r="E87" s="103"/>
      <c r="F87" s="92"/>
      <c r="G87" s="95"/>
      <c r="H87" s="92"/>
      <c r="I87" s="92"/>
      <c r="J87" s="92"/>
      <c r="K87" s="92"/>
      <c r="L87" s="92"/>
      <c r="M87" s="95"/>
      <c r="N87" s="95"/>
      <c r="O87" s="95"/>
      <c r="P87" s="95"/>
      <c r="Q87" s="95"/>
      <c r="R87" s="92"/>
    </row>
    <row r="88" spans="1:18" x14ac:dyDescent="0.2">
      <c r="A88" s="92"/>
      <c r="B88" s="93"/>
      <c r="C88" s="97"/>
      <c r="D88" s="103"/>
      <c r="E88" s="103"/>
      <c r="F88" s="92"/>
      <c r="G88" s="95"/>
      <c r="H88" s="92"/>
      <c r="I88" s="92"/>
      <c r="J88" s="92"/>
      <c r="K88" s="92"/>
      <c r="L88" s="92"/>
      <c r="M88" s="95"/>
      <c r="N88" s="95"/>
      <c r="O88" s="95"/>
      <c r="P88" s="95"/>
      <c r="Q88" s="95"/>
      <c r="R88" s="92"/>
    </row>
    <row r="89" spans="1:18" x14ac:dyDescent="0.2">
      <c r="A89" s="92"/>
      <c r="B89" s="93"/>
      <c r="C89" s="97"/>
      <c r="D89" s="103"/>
      <c r="E89" s="103"/>
      <c r="F89" s="92"/>
      <c r="G89" s="95"/>
      <c r="H89" s="92"/>
      <c r="I89" s="92"/>
      <c r="J89" s="92"/>
      <c r="K89" s="92"/>
      <c r="L89" s="92"/>
      <c r="M89" s="95"/>
      <c r="N89" s="95"/>
      <c r="O89" s="95"/>
      <c r="P89" s="95"/>
      <c r="Q89" s="95"/>
      <c r="R89" s="92"/>
    </row>
    <row r="90" spans="1:18" x14ac:dyDescent="0.2">
      <c r="A90" s="92"/>
      <c r="B90" s="93"/>
      <c r="C90" s="97"/>
      <c r="D90" s="103"/>
      <c r="E90" s="103"/>
      <c r="F90" s="92"/>
      <c r="G90" s="95"/>
      <c r="H90" s="92"/>
      <c r="I90" s="92"/>
      <c r="J90" s="92"/>
      <c r="K90" s="92"/>
      <c r="L90" s="92"/>
      <c r="M90" s="95"/>
      <c r="N90" s="95"/>
      <c r="O90" s="95"/>
      <c r="P90" s="95"/>
      <c r="Q90" s="95"/>
      <c r="R90" s="92"/>
    </row>
    <row r="91" spans="1:18" x14ac:dyDescent="0.2">
      <c r="A91" s="92"/>
      <c r="B91" s="93"/>
      <c r="C91" s="97"/>
      <c r="D91" s="103"/>
      <c r="E91" s="103"/>
      <c r="F91" s="92"/>
      <c r="G91" s="95"/>
      <c r="H91" s="95"/>
      <c r="I91" s="92"/>
      <c r="J91" s="92"/>
      <c r="K91" s="92"/>
      <c r="L91" s="92"/>
      <c r="M91" s="95"/>
      <c r="N91" s="95"/>
      <c r="O91" s="95"/>
      <c r="P91" s="95"/>
      <c r="Q91" s="95"/>
      <c r="R91" s="92"/>
    </row>
    <row r="92" spans="1:18" x14ac:dyDescent="0.2">
      <c r="A92" s="92"/>
      <c r="B92" s="93"/>
      <c r="C92" s="97"/>
      <c r="D92" s="103"/>
      <c r="E92" s="103"/>
      <c r="F92" s="92"/>
      <c r="G92" s="95"/>
      <c r="H92" s="95"/>
      <c r="I92" s="92"/>
      <c r="J92" s="92"/>
      <c r="K92" s="92"/>
      <c r="L92" s="92"/>
      <c r="M92" s="95"/>
      <c r="N92" s="95"/>
      <c r="O92" s="95"/>
      <c r="P92" s="95"/>
      <c r="Q92" s="95"/>
      <c r="R92" s="92"/>
    </row>
    <row r="93" spans="1:18" x14ac:dyDescent="0.2">
      <c r="A93" s="92"/>
      <c r="B93" s="93"/>
      <c r="C93" s="97"/>
      <c r="D93" s="103"/>
      <c r="E93" s="103"/>
      <c r="F93" s="92"/>
      <c r="G93" s="95"/>
      <c r="H93" s="95"/>
      <c r="I93" s="92"/>
      <c r="J93" s="92"/>
      <c r="K93" s="92"/>
      <c r="L93" s="92"/>
      <c r="M93" s="95"/>
      <c r="N93" s="95"/>
      <c r="O93" s="95"/>
      <c r="P93" s="95"/>
      <c r="Q93" s="95"/>
      <c r="R93" s="92"/>
    </row>
    <row r="94" spans="1:18" x14ac:dyDescent="0.2">
      <c r="A94" s="92"/>
      <c r="B94" s="93"/>
      <c r="C94" s="97"/>
      <c r="D94" s="103"/>
      <c r="E94" s="103"/>
      <c r="F94" s="92"/>
      <c r="G94" s="95"/>
      <c r="H94" s="95"/>
      <c r="I94" s="92"/>
      <c r="J94" s="92"/>
      <c r="K94" s="92"/>
      <c r="L94" s="92"/>
      <c r="M94" s="95"/>
      <c r="N94" s="95"/>
      <c r="O94" s="95"/>
      <c r="P94" s="95"/>
      <c r="Q94" s="95"/>
      <c r="R94" s="92"/>
    </row>
    <row r="95" spans="1:18" x14ac:dyDescent="0.2">
      <c r="A95" s="92"/>
      <c r="B95" s="93"/>
      <c r="C95" s="97"/>
      <c r="D95" s="103"/>
      <c r="E95" s="103"/>
      <c r="F95" s="92"/>
      <c r="G95" s="95"/>
      <c r="H95" s="95"/>
      <c r="I95" s="92"/>
      <c r="J95" s="92"/>
      <c r="K95" s="92"/>
      <c r="L95" s="92"/>
      <c r="M95" s="95"/>
      <c r="N95" s="95"/>
      <c r="O95" s="95"/>
      <c r="P95" s="95"/>
      <c r="Q95" s="95"/>
      <c r="R95" s="92"/>
    </row>
    <row r="96" spans="1:18" x14ac:dyDescent="0.2">
      <c r="A96" s="92"/>
      <c r="B96" s="93"/>
      <c r="C96" s="97"/>
      <c r="D96" s="103"/>
      <c r="E96" s="103"/>
      <c r="F96" s="92"/>
      <c r="G96" s="95"/>
      <c r="H96" s="95"/>
      <c r="I96" s="92"/>
      <c r="J96" s="92"/>
      <c r="K96" s="92"/>
      <c r="L96" s="92"/>
      <c r="M96" s="95"/>
      <c r="N96" s="95"/>
      <c r="O96" s="95"/>
      <c r="P96" s="95"/>
      <c r="Q96" s="95"/>
      <c r="R96" s="92"/>
    </row>
    <row r="97" spans="1:18" x14ac:dyDescent="0.2">
      <c r="A97" s="92"/>
      <c r="B97" s="93"/>
      <c r="C97" s="97"/>
      <c r="D97" s="103"/>
      <c r="E97" s="103"/>
      <c r="F97" s="92"/>
      <c r="G97" s="95"/>
      <c r="H97" s="95"/>
      <c r="I97" s="92"/>
      <c r="J97" s="92"/>
      <c r="K97" s="92"/>
      <c r="L97" s="92"/>
      <c r="M97" s="95"/>
      <c r="N97" s="95"/>
      <c r="O97" s="95"/>
      <c r="P97" s="95"/>
      <c r="Q97" s="95"/>
      <c r="R97" s="92"/>
    </row>
    <row r="98" spans="1:18" x14ac:dyDescent="0.2">
      <c r="A98" s="92"/>
      <c r="B98" s="93"/>
      <c r="C98" s="97"/>
      <c r="D98" s="103"/>
      <c r="E98" s="103"/>
      <c r="F98" s="92"/>
      <c r="G98" s="95"/>
      <c r="H98" s="95"/>
      <c r="I98" s="92"/>
      <c r="J98" s="92"/>
      <c r="K98" s="92"/>
      <c r="L98" s="92"/>
      <c r="M98" s="95"/>
      <c r="N98" s="95"/>
      <c r="O98" s="95"/>
      <c r="P98" s="95"/>
      <c r="Q98" s="95"/>
      <c r="R98" s="92"/>
    </row>
    <row r="99" spans="1:18" x14ac:dyDescent="0.2">
      <c r="A99" s="92"/>
      <c r="B99" s="93"/>
      <c r="C99" s="97"/>
      <c r="D99" s="103"/>
      <c r="E99" s="103"/>
      <c r="F99" s="92"/>
      <c r="G99" s="95"/>
      <c r="H99" s="95"/>
      <c r="I99" s="92"/>
      <c r="J99" s="92"/>
      <c r="K99" s="92"/>
      <c r="L99" s="92"/>
      <c r="M99" s="95"/>
      <c r="N99" s="95"/>
      <c r="O99" s="95"/>
      <c r="P99" s="95"/>
      <c r="Q99" s="95"/>
      <c r="R99" s="92"/>
    </row>
    <row r="100" spans="1:18" x14ac:dyDescent="0.2">
      <c r="A100" s="92"/>
      <c r="B100" s="93"/>
      <c r="C100" s="97"/>
      <c r="D100" s="103"/>
      <c r="E100" s="103"/>
      <c r="F100" s="92"/>
      <c r="G100" s="95"/>
      <c r="H100" s="95"/>
      <c r="I100" s="92"/>
      <c r="J100" s="92"/>
      <c r="K100" s="92"/>
      <c r="L100" s="92"/>
      <c r="M100" s="95"/>
      <c r="N100" s="95"/>
      <c r="O100" s="95"/>
      <c r="P100" s="95"/>
      <c r="Q100" s="95"/>
      <c r="R100" s="92"/>
    </row>
    <row r="101" spans="1:18" x14ac:dyDescent="0.2">
      <c r="A101" s="92"/>
      <c r="B101" s="93"/>
      <c r="C101" s="97"/>
      <c r="D101" s="103"/>
      <c r="E101" s="103"/>
      <c r="F101" s="92"/>
      <c r="G101" s="95"/>
      <c r="H101" s="95"/>
      <c r="I101" s="92"/>
      <c r="J101" s="92"/>
      <c r="K101" s="92"/>
      <c r="L101" s="92"/>
      <c r="M101" s="95"/>
      <c r="N101" s="95"/>
      <c r="O101" s="95"/>
      <c r="P101" s="95"/>
      <c r="Q101" s="95"/>
      <c r="R101" s="92"/>
    </row>
    <row r="102" spans="1:18" x14ac:dyDescent="0.2">
      <c r="A102" s="92"/>
      <c r="B102" s="93"/>
      <c r="C102" s="97"/>
      <c r="D102" s="103"/>
      <c r="E102" s="103"/>
      <c r="F102" s="92"/>
      <c r="G102" s="95"/>
      <c r="H102" s="95"/>
      <c r="I102" s="92"/>
      <c r="J102" s="92"/>
      <c r="K102" s="92"/>
      <c r="L102" s="92"/>
      <c r="M102" s="95"/>
      <c r="N102" s="95"/>
      <c r="O102" s="95"/>
      <c r="P102" s="95"/>
      <c r="Q102" s="95"/>
      <c r="R102" s="92"/>
    </row>
    <row r="103" spans="1:18" x14ac:dyDescent="0.2">
      <c r="A103" s="92"/>
      <c r="B103" s="94"/>
      <c r="C103" s="98"/>
      <c r="D103" s="103"/>
      <c r="E103" s="103"/>
      <c r="F103" s="92"/>
      <c r="G103" s="92"/>
      <c r="H103" s="95"/>
      <c r="I103" s="92"/>
      <c r="J103" s="92"/>
      <c r="K103" s="92"/>
      <c r="L103" s="92"/>
      <c r="M103" s="95"/>
      <c r="N103" s="95"/>
      <c r="O103" s="95"/>
      <c r="P103" s="95"/>
      <c r="Q103" s="95"/>
      <c r="R103" s="92"/>
    </row>
    <row r="104" spans="1:18" x14ac:dyDescent="0.2">
      <c r="A104" s="92"/>
      <c r="B104" s="94"/>
      <c r="C104" s="98"/>
      <c r="D104" s="103"/>
      <c r="E104" s="103"/>
      <c r="F104" s="92"/>
      <c r="G104" s="92"/>
      <c r="H104" s="95"/>
      <c r="I104" s="92"/>
      <c r="J104" s="92"/>
      <c r="K104" s="92"/>
      <c r="L104" s="92"/>
      <c r="M104" s="95"/>
      <c r="N104" s="95"/>
      <c r="O104" s="95"/>
      <c r="P104" s="95"/>
      <c r="Q104" s="95"/>
      <c r="R104" s="92"/>
    </row>
    <row r="105" spans="1:18" x14ac:dyDescent="0.2">
      <c r="A105" s="92"/>
      <c r="B105" s="94"/>
      <c r="C105" s="98"/>
      <c r="D105" s="103"/>
      <c r="E105" s="103"/>
      <c r="F105" s="92"/>
      <c r="G105" s="92"/>
      <c r="H105" s="95"/>
      <c r="I105" s="92"/>
      <c r="J105" s="92"/>
      <c r="K105" s="92"/>
      <c r="L105" s="92"/>
      <c r="M105" s="95"/>
      <c r="N105" s="95"/>
      <c r="O105" s="95"/>
      <c r="P105" s="95"/>
      <c r="Q105" s="95"/>
      <c r="R105" s="92"/>
    </row>
  </sheetData>
  <autoFilter ref="A1:R8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2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:E18"/>
    </sheetView>
  </sheetViews>
  <sheetFormatPr defaultRowHeight="12.75" x14ac:dyDescent="0.2"/>
  <cols>
    <col min="1" max="1" width="4.140625" style="124" customWidth="1"/>
    <col min="2" max="2" width="15.140625" style="124" customWidth="1"/>
    <col min="3" max="3" width="70.7109375" style="131" customWidth="1"/>
    <col min="4" max="4" width="17" style="132" customWidth="1"/>
    <col min="5" max="5" width="12.7109375" style="203" customWidth="1"/>
    <col min="6" max="6" width="9.140625" style="132" customWidth="1"/>
    <col min="7" max="7" width="13.5703125" style="132" customWidth="1"/>
    <col min="8" max="8" width="8" style="132" customWidth="1"/>
    <col min="9" max="9" width="8.42578125" style="132" customWidth="1"/>
    <col min="10" max="10" width="9.140625" style="132" customWidth="1"/>
    <col min="11" max="11" width="7.85546875" style="132" customWidth="1"/>
    <col min="12" max="19" width="9.140625" style="132" customWidth="1"/>
    <col min="20" max="20" width="26.85546875" style="124" customWidth="1"/>
    <col min="21" max="16384" width="9.140625" style="124"/>
  </cols>
  <sheetData>
    <row r="1" spans="1:20" ht="99.75" customHeight="1" x14ac:dyDescent="0.2">
      <c r="A1" s="136" t="s">
        <v>0</v>
      </c>
      <c r="B1" s="130" t="s">
        <v>1</v>
      </c>
      <c r="C1" s="130" t="s">
        <v>2</v>
      </c>
      <c r="D1" s="133" t="s">
        <v>240</v>
      </c>
      <c r="E1" s="201" t="s">
        <v>821</v>
      </c>
      <c r="F1" s="135" t="s">
        <v>3</v>
      </c>
      <c r="G1" s="135" t="s">
        <v>538</v>
      </c>
      <c r="H1" s="135" t="s">
        <v>241</v>
      </c>
      <c r="I1" s="135" t="s">
        <v>16</v>
      </c>
      <c r="J1" s="135" t="s">
        <v>4</v>
      </c>
      <c r="K1" s="135" t="s">
        <v>801</v>
      </c>
      <c r="L1" s="135" t="s">
        <v>5</v>
      </c>
      <c r="M1" s="135" t="s">
        <v>6</v>
      </c>
      <c r="N1" s="135" t="s">
        <v>7</v>
      </c>
      <c r="O1" s="135" t="s">
        <v>8</v>
      </c>
      <c r="P1" s="135" t="s">
        <v>628</v>
      </c>
      <c r="Q1" s="135" t="s">
        <v>10</v>
      </c>
      <c r="R1" s="135" t="s">
        <v>11</v>
      </c>
      <c r="S1" s="135" t="s">
        <v>12</v>
      </c>
      <c r="T1" s="134" t="s">
        <v>13</v>
      </c>
    </row>
    <row r="2" spans="1:20" s="5" customFormat="1" ht="15" x14ac:dyDescent="0.2">
      <c r="A2" s="15" t="s">
        <v>768</v>
      </c>
      <c r="B2" s="16"/>
      <c r="C2" s="17"/>
      <c r="D2" s="52"/>
      <c r="E2" s="5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9"/>
    </row>
    <row r="3" spans="1:20" x14ac:dyDescent="0.2">
      <c r="A3" s="127">
        <v>1</v>
      </c>
      <c r="B3" s="125" t="s">
        <v>615</v>
      </c>
      <c r="C3" s="40" t="s">
        <v>604</v>
      </c>
      <c r="D3" s="24">
        <v>4680296023561</v>
      </c>
      <c r="E3" s="223" t="s">
        <v>682</v>
      </c>
      <c r="F3" s="25" t="s">
        <v>756</v>
      </c>
      <c r="G3" s="25" t="s">
        <v>786</v>
      </c>
      <c r="H3" s="41" t="s">
        <v>362</v>
      </c>
      <c r="I3" s="25">
        <v>20</v>
      </c>
      <c r="J3" s="25" t="s">
        <v>14</v>
      </c>
      <c r="K3" s="38">
        <f>(L3-0.25)/I3</f>
        <v>0.31859999999999994</v>
      </c>
      <c r="L3" s="161">
        <v>6.621999999999999</v>
      </c>
      <c r="M3" s="25">
        <v>3.01</v>
      </c>
      <c r="N3" s="25">
        <v>0.26</v>
      </c>
      <c r="O3" s="25">
        <v>0.26</v>
      </c>
      <c r="P3" s="28">
        <v>0.15980964344800003</v>
      </c>
      <c r="Q3" s="25" t="s">
        <v>15</v>
      </c>
      <c r="R3" s="25" t="s">
        <v>15</v>
      </c>
      <c r="S3" s="25">
        <v>8</v>
      </c>
      <c r="T3" s="29" t="s">
        <v>383</v>
      </c>
    </row>
    <row r="4" spans="1:20" x14ac:dyDescent="0.2">
      <c r="A4" s="127">
        <v>2</v>
      </c>
      <c r="B4" s="126" t="s">
        <v>605</v>
      </c>
      <c r="C4" s="42" t="s">
        <v>606</v>
      </c>
      <c r="D4" s="24">
        <v>4680296023578</v>
      </c>
      <c r="E4" s="223" t="s">
        <v>682</v>
      </c>
      <c r="F4" s="25" t="s">
        <v>756</v>
      </c>
      <c r="G4" s="25" t="s">
        <v>787</v>
      </c>
      <c r="H4" s="41" t="s">
        <v>362</v>
      </c>
      <c r="I4" s="25">
        <v>20</v>
      </c>
      <c r="J4" s="25" t="s">
        <v>14</v>
      </c>
      <c r="K4" s="38">
        <f t="shared" ref="K4:K18" si="0">(L4-0.25)/I4</f>
        <v>0.39992</v>
      </c>
      <c r="L4" s="161">
        <v>8.2484000000000002</v>
      </c>
      <c r="M4" s="25">
        <v>3.01</v>
      </c>
      <c r="N4" s="25">
        <v>0.14000000000000001</v>
      </c>
      <c r="O4" s="25">
        <v>0.14000000000000001</v>
      </c>
      <c r="P4" s="28">
        <v>4.6335340408000011E-2</v>
      </c>
      <c r="Q4" s="25" t="s">
        <v>15</v>
      </c>
      <c r="R4" s="25" t="s">
        <v>15</v>
      </c>
      <c r="S4" s="25">
        <v>8</v>
      </c>
      <c r="T4" s="29" t="s">
        <v>383</v>
      </c>
    </row>
    <row r="5" spans="1:20" x14ac:dyDescent="0.2">
      <c r="A5" s="127">
        <v>3</v>
      </c>
      <c r="B5" s="126" t="s">
        <v>607</v>
      </c>
      <c r="C5" s="42" t="s">
        <v>608</v>
      </c>
      <c r="D5" s="24">
        <v>4680296023585</v>
      </c>
      <c r="E5" s="223" t="s">
        <v>682</v>
      </c>
      <c r="F5" s="25" t="s">
        <v>756</v>
      </c>
      <c r="G5" s="25" t="s">
        <v>788</v>
      </c>
      <c r="H5" s="41" t="s">
        <v>362</v>
      </c>
      <c r="I5" s="25">
        <v>20</v>
      </c>
      <c r="J5" s="25" t="s">
        <v>14</v>
      </c>
      <c r="K5" s="38">
        <f t="shared" si="0"/>
        <v>0.28849999999999998</v>
      </c>
      <c r="L5" s="161">
        <v>6.02</v>
      </c>
      <c r="M5" s="25">
        <v>3.01</v>
      </c>
      <c r="N5" s="25">
        <v>0.14000000000000001</v>
      </c>
      <c r="O5" s="25">
        <v>0.14000000000000001</v>
      </c>
      <c r="P5" s="28">
        <v>4.6335340408000011E-2</v>
      </c>
      <c r="Q5" s="25" t="s">
        <v>15</v>
      </c>
      <c r="R5" s="25" t="s">
        <v>15</v>
      </c>
      <c r="S5" s="25">
        <v>8</v>
      </c>
      <c r="T5" s="29" t="s">
        <v>383</v>
      </c>
    </row>
    <row r="6" spans="1:20" x14ac:dyDescent="0.2">
      <c r="A6" s="127">
        <v>4</v>
      </c>
      <c r="B6" s="126" t="s">
        <v>609</v>
      </c>
      <c r="C6" s="23" t="s">
        <v>610</v>
      </c>
      <c r="D6" s="24">
        <v>4680296023592</v>
      </c>
      <c r="E6" s="223" t="s">
        <v>682</v>
      </c>
      <c r="F6" s="25" t="s">
        <v>756</v>
      </c>
      <c r="G6" s="25" t="s">
        <v>789</v>
      </c>
      <c r="H6" s="41" t="s">
        <v>362</v>
      </c>
      <c r="I6" s="25">
        <v>30</v>
      </c>
      <c r="J6" s="25" t="s">
        <v>14</v>
      </c>
      <c r="K6" s="38">
        <f t="shared" si="0"/>
        <v>0.16299999999999998</v>
      </c>
      <c r="L6" s="161">
        <v>5.14</v>
      </c>
      <c r="M6" s="25">
        <v>3.01</v>
      </c>
      <c r="N6" s="25">
        <v>0.14000000000000001</v>
      </c>
      <c r="O6" s="25">
        <v>0.14000000000000001</v>
      </c>
      <c r="P6" s="28">
        <v>4.6335340408000011E-2</v>
      </c>
      <c r="Q6" s="25" t="s">
        <v>15</v>
      </c>
      <c r="R6" s="25" t="s">
        <v>15</v>
      </c>
      <c r="S6" s="25">
        <v>8</v>
      </c>
      <c r="T6" s="29" t="s">
        <v>383</v>
      </c>
    </row>
    <row r="7" spans="1:20" x14ac:dyDescent="0.2">
      <c r="A7" s="127">
        <v>5</v>
      </c>
      <c r="B7" s="126" t="s">
        <v>611</v>
      </c>
      <c r="C7" s="23" t="s">
        <v>612</v>
      </c>
      <c r="D7" s="24">
        <v>4680296023608</v>
      </c>
      <c r="E7" s="223" t="s">
        <v>682</v>
      </c>
      <c r="F7" s="25" t="s">
        <v>756</v>
      </c>
      <c r="G7" s="25" t="s">
        <v>788</v>
      </c>
      <c r="H7" s="41" t="s">
        <v>362</v>
      </c>
      <c r="I7" s="25">
        <v>20</v>
      </c>
      <c r="J7" s="25" t="s">
        <v>14</v>
      </c>
      <c r="K7" s="38">
        <f t="shared" si="0"/>
        <v>0.28149999999999997</v>
      </c>
      <c r="L7" s="161">
        <v>5.88</v>
      </c>
      <c r="M7" s="25">
        <v>3.01</v>
      </c>
      <c r="N7" s="25">
        <v>0.14000000000000001</v>
      </c>
      <c r="O7" s="25">
        <v>0.14000000000000001</v>
      </c>
      <c r="P7" s="28">
        <v>4.6335340408000011E-2</v>
      </c>
      <c r="Q7" s="25" t="s">
        <v>15</v>
      </c>
      <c r="R7" s="25" t="s">
        <v>15</v>
      </c>
      <c r="S7" s="25">
        <v>8</v>
      </c>
      <c r="T7" s="29" t="s">
        <v>383</v>
      </c>
    </row>
    <row r="8" spans="1:20" x14ac:dyDescent="0.2">
      <c r="A8" s="127">
        <v>6</v>
      </c>
      <c r="B8" s="126" t="s">
        <v>613</v>
      </c>
      <c r="C8" s="23" t="s">
        <v>614</v>
      </c>
      <c r="D8" s="24">
        <v>4680296023615</v>
      </c>
      <c r="E8" s="223" t="s">
        <v>682</v>
      </c>
      <c r="F8" s="25" t="s">
        <v>756</v>
      </c>
      <c r="G8" s="25" t="s">
        <v>790</v>
      </c>
      <c r="H8" s="41" t="s">
        <v>362</v>
      </c>
      <c r="I8" s="25">
        <v>30</v>
      </c>
      <c r="J8" s="25" t="s">
        <v>14</v>
      </c>
      <c r="K8" s="38">
        <f t="shared" si="0"/>
        <v>0.28000000000000003</v>
      </c>
      <c r="L8" s="161">
        <v>8.65</v>
      </c>
      <c r="M8" s="25">
        <v>3.01</v>
      </c>
      <c r="N8" s="25">
        <v>0.14000000000000001</v>
      </c>
      <c r="O8" s="25">
        <v>0.14000000000000001</v>
      </c>
      <c r="P8" s="28">
        <v>4.6335340408000011E-2</v>
      </c>
      <c r="Q8" s="25" t="s">
        <v>15</v>
      </c>
      <c r="R8" s="25" t="s">
        <v>15</v>
      </c>
      <c r="S8" s="25">
        <v>8</v>
      </c>
      <c r="T8" s="29" t="s">
        <v>383</v>
      </c>
    </row>
    <row r="9" spans="1:20" s="5" customFormat="1" ht="15" x14ac:dyDescent="0.2">
      <c r="A9" s="15" t="s">
        <v>763</v>
      </c>
      <c r="B9" s="16"/>
      <c r="C9" s="17"/>
      <c r="D9" s="52"/>
      <c r="E9" s="215"/>
      <c r="F9" s="52"/>
      <c r="G9" s="52"/>
      <c r="H9" s="52"/>
      <c r="I9" s="52"/>
      <c r="J9" s="52"/>
      <c r="K9" s="55"/>
      <c r="L9" s="184"/>
      <c r="M9" s="52"/>
      <c r="N9" s="52"/>
      <c r="O9" s="52"/>
      <c r="P9" s="52"/>
      <c r="Q9" s="52"/>
      <c r="R9" s="52"/>
      <c r="S9" s="52"/>
      <c r="T9" s="19"/>
    </row>
    <row r="10" spans="1:20" x14ac:dyDescent="0.2">
      <c r="A10" s="127">
        <v>7</v>
      </c>
      <c r="B10" s="126" t="s">
        <v>616</v>
      </c>
      <c r="C10" s="23" t="s">
        <v>617</v>
      </c>
      <c r="D10" s="24">
        <v>4680296023622</v>
      </c>
      <c r="E10" s="206">
        <v>28.8</v>
      </c>
      <c r="F10" s="25" t="s">
        <v>756</v>
      </c>
      <c r="G10" s="25" t="s">
        <v>786</v>
      </c>
      <c r="H10" s="41" t="s">
        <v>362</v>
      </c>
      <c r="I10" s="25">
        <v>20</v>
      </c>
      <c r="J10" s="25" t="s">
        <v>14</v>
      </c>
      <c r="K10" s="38">
        <f t="shared" si="0"/>
        <v>0.31257999999999997</v>
      </c>
      <c r="L10" s="161">
        <v>6.5015999999999998</v>
      </c>
      <c r="M10" s="25">
        <v>3.01</v>
      </c>
      <c r="N10" s="25">
        <v>0.26</v>
      </c>
      <c r="O10" s="25">
        <v>0.26</v>
      </c>
      <c r="P10" s="28">
        <v>0.15980964344800003</v>
      </c>
      <c r="Q10" s="25" t="s">
        <v>15</v>
      </c>
      <c r="R10" s="25" t="s">
        <v>15</v>
      </c>
      <c r="S10" s="25">
        <v>8</v>
      </c>
      <c r="T10" s="29" t="s">
        <v>383</v>
      </c>
    </row>
    <row r="11" spans="1:20" x14ac:dyDescent="0.2">
      <c r="A11" s="127">
        <v>8</v>
      </c>
      <c r="B11" s="126" t="s">
        <v>618</v>
      </c>
      <c r="C11" s="23" t="s">
        <v>619</v>
      </c>
      <c r="D11" s="24">
        <v>4680296023639</v>
      </c>
      <c r="E11" s="206">
        <v>28.8</v>
      </c>
      <c r="F11" s="25" t="s">
        <v>756</v>
      </c>
      <c r="G11" s="25" t="s">
        <v>787</v>
      </c>
      <c r="H11" s="41" t="s">
        <v>362</v>
      </c>
      <c r="I11" s="25">
        <v>20</v>
      </c>
      <c r="J11" s="25" t="s">
        <v>14</v>
      </c>
      <c r="K11" s="38">
        <f t="shared" si="0"/>
        <v>0.39384999999999992</v>
      </c>
      <c r="L11" s="161">
        <v>8.1269999999999989</v>
      </c>
      <c r="M11" s="25">
        <v>3.01</v>
      </c>
      <c r="N11" s="25">
        <v>0.14000000000000001</v>
      </c>
      <c r="O11" s="25">
        <v>0.14000000000000001</v>
      </c>
      <c r="P11" s="28">
        <v>4.6335340408000011E-2</v>
      </c>
      <c r="Q11" s="25" t="s">
        <v>15</v>
      </c>
      <c r="R11" s="25" t="s">
        <v>15</v>
      </c>
      <c r="S11" s="25">
        <v>8</v>
      </c>
      <c r="T11" s="29" t="s">
        <v>383</v>
      </c>
    </row>
    <row r="12" spans="1:20" x14ac:dyDescent="0.2">
      <c r="A12" s="127">
        <v>9</v>
      </c>
      <c r="B12" s="126" t="s">
        <v>620</v>
      </c>
      <c r="C12" s="23" t="s">
        <v>621</v>
      </c>
      <c r="D12" s="24">
        <v>4680296023646</v>
      </c>
      <c r="E12" s="206">
        <v>28.8</v>
      </c>
      <c r="F12" s="25" t="s">
        <v>756</v>
      </c>
      <c r="G12" s="25" t="s">
        <v>788</v>
      </c>
      <c r="H12" s="41" t="s">
        <v>362</v>
      </c>
      <c r="I12" s="25">
        <v>20</v>
      </c>
      <c r="J12" s="25" t="s">
        <v>14</v>
      </c>
      <c r="K12" s="38">
        <f t="shared" si="0"/>
        <v>0.28250000000000003</v>
      </c>
      <c r="L12" s="161">
        <v>5.9</v>
      </c>
      <c r="M12" s="25">
        <v>3.01</v>
      </c>
      <c r="N12" s="25">
        <v>0.14000000000000001</v>
      </c>
      <c r="O12" s="25">
        <v>0.14000000000000001</v>
      </c>
      <c r="P12" s="28">
        <v>4.6335340408000011E-2</v>
      </c>
      <c r="Q12" s="25" t="s">
        <v>15</v>
      </c>
      <c r="R12" s="25" t="s">
        <v>15</v>
      </c>
      <c r="S12" s="25">
        <v>8</v>
      </c>
      <c r="T12" s="29" t="s">
        <v>383</v>
      </c>
    </row>
    <row r="13" spans="1:20" x14ac:dyDescent="0.2">
      <c r="A13" s="127">
        <v>10</v>
      </c>
      <c r="B13" s="126" t="s">
        <v>622</v>
      </c>
      <c r="C13" s="23" t="s">
        <v>623</v>
      </c>
      <c r="D13" s="24">
        <v>4680296023653</v>
      </c>
      <c r="E13" s="206">
        <v>28.8</v>
      </c>
      <c r="F13" s="25" t="s">
        <v>756</v>
      </c>
      <c r="G13" s="25" t="s">
        <v>789</v>
      </c>
      <c r="H13" s="41" t="s">
        <v>362</v>
      </c>
      <c r="I13" s="25">
        <v>30</v>
      </c>
      <c r="J13" s="25" t="s">
        <v>14</v>
      </c>
      <c r="K13" s="38">
        <f t="shared" si="0"/>
        <v>0.161</v>
      </c>
      <c r="L13" s="161">
        <v>5.08</v>
      </c>
      <c r="M13" s="25">
        <v>3.01</v>
      </c>
      <c r="N13" s="25">
        <v>0.14000000000000001</v>
      </c>
      <c r="O13" s="25">
        <v>0.14000000000000001</v>
      </c>
      <c r="P13" s="28">
        <v>4.6335340408000011E-2</v>
      </c>
      <c r="Q13" s="25" t="s">
        <v>15</v>
      </c>
      <c r="R13" s="25" t="s">
        <v>15</v>
      </c>
      <c r="S13" s="25">
        <v>8</v>
      </c>
      <c r="T13" s="29" t="s">
        <v>383</v>
      </c>
    </row>
    <row r="14" spans="1:20" x14ac:dyDescent="0.2">
      <c r="A14" s="127">
        <v>11</v>
      </c>
      <c r="B14" s="126" t="s">
        <v>624</v>
      </c>
      <c r="C14" s="23" t="s">
        <v>625</v>
      </c>
      <c r="D14" s="24">
        <v>4680296023660</v>
      </c>
      <c r="E14" s="206">
        <v>28.8</v>
      </c>
      <c r="F14" s="25" t="s">
        <v>756</v>
      </c>
      <c r="G14" s="25" t="s">
        <v>788</v>
      </c>
      <c r="H14" s="41" t="s">
        <v>362</v>
      </c>
      <c r="I14" s="25">
        <v>20</v>
      </c>
      <c r="J14" s="25" t="s">
        <v>14</v>
      </c>
      <c r="K14" s="38">
        <f t="shared" si="0"/>
        <v>0.27646000000000004</v>
      </c>
      <c r="L14" s="161">
        <v>5.7792000000000003</v>
      </c>
      <c r="M14" s="25">
        <v>3.01</v>
      </c>
      <c r="N14" s="25">
        <v>0.14000000000000001</v>
      </c>
      <c r="O14" s="25">
        <v>0.14000000000000001</v>
      </c>
      <c r="P14" s="28">
        <v>4.6335340408000011E-2</v>
      </c>
      <c r="Q14" s="25" t="s">
        <v>15</v>
      </c>
      <c r="R14" s="25" t="s">
        <v>15</v>
      </c>
      <c r="S14" s="25">
        <v>8</v>
      </c>
      <c r="T14" s="29" t="s">
        <v>383</v>
      </c>
    </row>
    <row r="15" spans="1:20" x14ac:dyDescent="0.2">
      <c r="A15" s="127">
        <v>12</v>
      </c>
      <c r="B15" s="126" t="s">
        <v>626</v>
      </c>
      <c r="C15" s="23" t="s">
        <v>627</v>
      </c>
      <c r="D15" s="24">
        <v>4680296023677</v>
      </c>
      <c r="E15" s="206">
        <v>28.8</v>
      </c>
      <c r="F15" s="25" t="s">
        <v>756</v>
      </c>
      <c r="G15" s="25" t="s">
        <v>790</v>
      </c>
      <c r="H15" s="41" t="s">
        <v>362</v>
      </c>
      <c r="I15" s="25">
        <v>30</v>
      </c>
      <c r="J15" s="25" t="s">
        <v>14</v>
      </c>
      <c r="K15" s="38">
        <f t="shared" si="0"/>
        <v>0.27433333333333337</v>
      </c>
      <c r="L15" s="161">
        <v>8.48</v>
      </c>
      <c r="M15" s="25">
        <v>3.01</v>
      </c>
      <c r="N15" s="25">
        <v>0.14000000000000001</v>
      </c>
      <c r="O15" s="25">
        <v>0.14000000000000001</v>
      </c>
      <c r="P15" s="28">
        <v>4.6335340408000011E-2</v>
      </c>
      <c r="Q15" s="25" t="s">
        <v>15</v>
      </c>
      <c r="R15" s="25" t="s">
        <v>15</v>
      </c>
      <c r="S15" s="25">
        <v>8</v>
      </c>
      <c r="T15" s="29" t="s">
        <v>383</v>
      </c>
    </row>
    <row r="16" spans="1:20" s="5" customFormat="1" ht="15" x14ac:dyDescent="0.2">
      <c r="A16" s="15" t="s">
        <v>762</v>
      </c>
      <c r="B16" s="16"/>
      <c r="C16" s="17"/>
      <c r="D16" s="52"/>
      <c r="E16" s="215"/>
      <c r="F16" s="52"/>
      <c r="G16" s="52"/>
      <c r="H16" s="52"/>
      <c r="I16" s="52"/>
      <c r="J16" s="52"/>
      <c r="K16" s="55"/>
      <c r="L16" s="184"/>
      <c r="M16" s="52"/>
      <c r="N16" s="52"/>
      <c r="O16" s="52"/>
      <c r="P16" s="52"/>
      <c r="Q16" s="52"/>
      <c r="R16" s="52"/>
      <c r="S16" s="52"/>
      <c r="T16" s="19"/>
    </row>
    <row r="17" spans="1:20" x14ac:dyDescent="0.2">
      <c r="A17" s="127">
        <v>13</v>
      </c>
      <c r="B17" s="126" t="s">
        <v>629</v>
      </c>
      <c r="C17" s="23" t="s">
        <v>630</v>
      </c>
      <c r="D17" s="24">
        <v>4680296025350</v>
      </c>
      <c r="E17" s="206">
        <v>101.3</v>
      </c>
      <c r="F17" s="25" t="s">
        <v>756</v>
      </c>
      <c r="G17" s="25" t="s">
        <v>791</v>
      </c>
      <c r="H17" s="158">
        <v>0.67500000000000004</v>
      </c>
      <c r="I17" s="25">
        <v>12</v>
      </c>
      <c r="J17" s="25" t="s">
        <v>14</v>
      </c>
      <c r="K17" s="38">
        <f t="shared" si="0"/>
        <v>1.5509666666666664</v>
      </c>
      <c r="L17" s="161">
        <v>18.861599999999996</v>
      </c>
      <c r="M17" s="25">
        <v>2.71</v>
      </c>
      <c r="N17" s="25">
        <v>0.27</v>
      </c>
      <c r="O17" s="25">
        <v>0.1</v>
      </c>
      <c r="P17" s="28">
        <v>7.3169999999999999E-2</v>
      </c>
      <c r="Q17" s="25" t="s">
        <v>15</v>
      </c>
      <c r="R17" s="25" t="s">
        <v>15</v>
      </c>
      <c r="S17" s="25">
        <v>8</v>
      </c>
      <c r="T17" s="29" t="s">
        <v>17</v>
      </c>
    </row>
    <row r="18" spans="1:20" ht="13.5" thickBot="1" x14ac:dyDescent="0.25">
      <c r="A18" s="128">
        <v>14</v>
      </c>
      <c r="B18" s="129" t="s">
        <v>631</v>
      </c>
      <c r="C18" s="44" t="s">
        <v>632</v>
      </c>
      <c r="D18" s="45">
        <v>4680296025367</v>
      </c>
      <c r="E18" s="213">
        <v>112.5</v>
      </c>
      <c r="F18" s="46" t="s">
        <v>756</v>
      </c>
      <c r="G18" s="46" t="s">
        <v>792</v>
      </c>
      <c r="H18" s="173">
        <v>0.75</v>
      </c>
      <c r="I18" s="46">
        <v>12</v>
      </c>
      <c r="J18" s="46" t="s">
        <v>14</v>
      </c>
      <c r="K18" s="183">
        <f t="shared" si="0"/>
        <v>1.7249666666666663</v>
      </c>
      <c r="L18" s="164">
        <v>20.949599999999997</v>
      </c>
      <c r="M18" s="46">
        <v>3.01</v>
      </c>
      <c r="N18" s="46">
        <v>0.27</v>
      </c>
      <c r="O18" s="46">
        <v>0.1</v>
      </c>
      <c r="P18" s="50">
        <v>8.1270000000000009E-2</v>
      </c>
      <c r="Q18" s="46" t="s">
        <v>15</v>
      </c>
      <c r="R18" s="46" t="s">
        <v>15</v>
      </c>
      <c r="S18" s="46">
        <v>8</v>
      </c>
      <c r="T18" s="51" t="s">
        <v>17</v>
      </c>
    </row>
    <row r="22" spans="1:20" x14ac:dyDescent="0.2">
      <c r="L22" s="185"/>
    </row>
    <row r="23" spans="1:20" x14ac:dyDescent="0.2">
      <c r="L23" s="185"/>
    </row>
    <row r="24" spans="1:20" x14ac:dyDescent="0.2">
      <c r="L24" s="185"/>
    </row>
    <row r="25" spans="1:20" x14ac:dyDescent="0.2">
      <c r="L25" s="185"/>
    </row>
    <row r="26" spans="1:20" x14ac:dyDescent="0.2">
      <c r="L26" s="18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:E23"/>
    </sheetView>
  </sheetViews>
  <sheetFormatPr defaultRowHeight="12.75" outlineLevelRow="1" x14ac:dyDescent="0.2"/>
  <cols>
    <col min="1" max="1" width="7" style="124" customWidth="1"/>
    <col min="2" max="2" width="19.7109375" style="124" customWidth="1"/>
    <col min="3" max="3" width="55.7109375" style="124" customWidth="1"/>
    <col min="4" max="4" width="16.85546875" style="132" customWidth="1"/>
    <col min="5" max="5" width="16.85546875" style="203" customWidth="1"/>
    <col min="6" max="6" width="9.140625" style="132" customWidth="1"/>
    <col min="7" max="7" width="13.140625" style="132" customWidth="1"/>
    <col min="8" max="8" width="9.140625" style="132" customWidth="1"/>
    <col min="9" max="11" width="9.140625" style="132"/>
    <col min="12" max="19" width="9.140625" style="132" customWidth="1"/>
    <col min="20" max="20" width="31" style="124" customWidth="1"/>
    <col min="21" max="16384" width="9.140625" style="124"/>
  </cols>
  <sheetData>
    <row r="1" spans="1:20" ht="99" customHeight="1" x14ac:dyDescent="0.2">
      <c r="A1" s="136" t="s">
        <v>0</v>
      </c>
      <c r="B1" s="130" t="s">
        <v>1</v>
      </c>
      <c r="C1" s="130" t="s">
        <v>2</v>
      </c>
      <c r="D1" s="133" t="s">
        <v>240</v>
      </c>
      <c r="E1" s="201" t="s">
        <v>821</v>
      </c>
      <c r="F1" s="135" t="s">
        <v>3</v>
      </c>
      <c r="G1" s="135" t="s">
        <v>538</v>
      </c>
      <c r="H1" s="135" t="s">
        <v>241</v>
      </c>
      <c r="I1" s="135" t="s">
        <v>16</v>
      </c>
      <c r="J1" s="135" t="s">
        <v>4</v>
      </c>
      <c r="K1" s="135" t="s">
        <v>801</v>
      </c>
      <c r="L1" s="135" t="s">
        <v>5</v>
      </c>
      <c r="M1" s="135" t="s">
        <v>6</v>
      </c>
      <c r="N1" s="135" t="s">
        <v>7</v>
      </c>
      <c r="O1" s="135" t="s">
        <v>8</v>
      </c>
      <c r="P1" s="135" t="s">
        <v>628</v>
      </c>
      <c r="Q1" s="135" t="s">
        <v>10</v>
      </c>
      <c r="R1" s="135" t="s">
        <v>11</v>
      </c>
      <c r="S1" s="135" t="s">
        <v>12</v>
      </c>
      <c r="T1" s="134" t="s">
        <v>13</v>
      </c>
    </row>
    <row r="2" spans="1:20" s="5" customFormat="1" ht="15" x14ac:dyDescent="0.2">
      <c r="A2" s="15" t="s">
        <v>766</v>
      </c>
      <c r="B2" s="16"/>
      <c r="C2" s="17"/>
      <c r="D2" s="52"/>
      <c r="E2" s="5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9"/>
    </row>
    <row r="3" spans="1:20" outlineLevel="1" x14ac:dyDescent="0.2">
      <c r="A3" s="127">
        <v>1</v>
      </c>
      <c r="B3" s="154" t="s">
        <v>633</v>
      </c>
      <c r="C3" s="157" t="s">
        <v>634</v>
      </c>
      <c r="D3" s="24">
        <v>4680296023721</v>
      </c>
      <c r="E3" s="206">
        <f>H3*551.2</f>
        <v>330.72</v>
      </c>
      <c r="F3" s="25" t="s">
        <v>756</v>
      </c>
      <c r="G3" s="25" t="s">
        <v>663</v>
      </c>
      <c r="H3" s="38">
        <v>0.6</v>
      </c>
      <c r="I3" s="25">
        <v>2</v>
      </c>
      <c r="J3" s="25" t="s">
        <v>14</v>
      </c>
      <c r="K3" s="38">
        <f>(L3-0.15)/I3</f>
        <v>4.9050000000000002</v>
      </c>
      <c r="L3" s="26">
        <v>9.9600000000000009</v>
      </c>
      <c r="M3" s="38">
        <v>6</v>
      </c>
      <c r="N3" s="158">
        <v>0.112</v>
      </c>
      <c r="O3" s="25">
        <v>0.04</v>
      </c>
      <c r="P3" s="28">
        <v>2.6880000000000001E-2</v>
      </c>
      <c r="Q3" s="25" t="s">
        <v>15</v>
      </c>
      <c r="R3" s="25" t="s">
        <v>15</v>
      </c>
      <c r="S3" s="25">
        <v>10</v>
      </c>
      <c r="T3" s="29" t="s">
        <v>17</v>
      </c>
    </row>
    <row r="4" spans="1:20" outlineLevel="1" x14ac:dyDescent="0.2">
      <c r="A4" s="127">
        <v>2</v>
      </c>
      <c r="B4" s="154" t="s">
        <v>635</v>
      </c>
      <c r="C4" s="157" t="s">
        <v>636</v>
      </c>
      <c r="D4" s="24">
        <v>4680296023738</v>
      </c>
      <c r="E4" s="206">
        <f t="shared" ref="E4:E17" si="0">H4*551.2</f>
        <v>496.08000000000004</v>
      </c>
      <c r="F4" s="25" t="s">
        <v>756</v>
      </c>
      <c r="G4" s="25" t="s">
        <v>664</v>
      </c>
      <c r="H4" s="38">
        <v>0.9</v>
      </c>
      <c r="I4" s="25">
        <v>2</v>
      </c>
      <c r="J4" s="25" t="s">
        <v>14</v>
      </c>
      <c r="K4" s="38">
        <f t="shared" ref="K4:K19" si="1">(L4-0.15)/I4</f>
        <v>7.3950000000000005</v>
      </c>
      <c r="L4" s="26">
        <v>14.940000000000001</v>
      </c>
      <c r="M4" s="38">
        <v>6</v>
      </c>
      <c r="N4" s="158">
        <v>0.16200000000000001</v>
      </c>
      <c r="O4" s="25">
        <v>0.04</v>
      </c>
      <c r="P4" s="28">
        <v>3.8879999999999998E-2</v>
      </c>
      <c r="Q4" s="25" t="s">
        <v>15</v>
      </c>
      <c r="R4" s="25" t="s">
        <v>15</v>
      </c>
      <c r="S4" s="25">
        <v>10</v>
      </c>
      <c r="T4" s="29" t="s">
        <v>17</v>
      </c>
    </row>
    <row r="5" spans="1:20" outlineLevel="1" x14ac:dyDescent="0.2">
      <c r="A5" s="127">
        <v>3</v>
      </c>
      <c r="B5" s="154" t="s">
        <v>637</v>
      </c>
      <c r="C5" s="157" t="s">
        <v>638</v>
      </c>
      <c r="D5" s="24">
        <v>4680296023745</v>
      </c>
      <c r="E5" s="206">
        <f t="shared" si="0"/>
        <v>661.44</v>
      </c>
      <c r="F5" s="25" t="s">
        <v>756</v>
      </c>
      <c r="G5" s="25" t="s">
        <v>665</v>
      </c>
      <c r="H5" s="38">
        <v>1.2</v>
      </c>
      <c r="I5" s="25">
        <v>2</v>
      </c>
      <c r="J5" s="25" t="s">
        <v>14</v>
      </c>
      <c r="K5" s="38">
        <f t="shared" si="1"/>
        <v>9.8850000000000016</v>
      </c>
      <c r="L5" s="26">
        <v>19.920000000000002</v>
      </c>
      <c r="M5" s="38">
        <v>6</v>
      </c>
      <c r="N5" s="158">
        <v>0.21200000000000002</v>
      </c>
      <c r="O5" s="25">
        <v>0.04</v>
      </c>
      <c r="P5" s="28">
        <v>5.0880000000000009E-2</v>
      </c>
      <c r="Q5" s="25" t="s">
        <v>15</v>
      </c>
      <c r="R5" s="25" t="s">
        <v>15</v>
      </c>
      <c r="S5" s="25">
        <v>10</v>
      </c>
      <c r="T5" s="29" t="s">
        <v>17</v>
      </c>
    </row>
    <row r="6" spans="1:20" outlineLevel="1" x14ac:dyDescent="0.2">
      <c r="A6" s="127">
        <v>4</v>
      </c>
      <c r="B6" s="154" t="s">
        <v>639</v>
      </c>
      <c r="C6" s="157" t="s">
        <v>640</v>
      </c>
      <c r="D6" s="24">
        <v>4680296023752</v>
      </c>
      <c r="E6" s="206">
        <f t="shared" si="0"/>
        <v>826.80000000000007</v>
      </c>
      <c r="F6" s="25" t="s">
        <v>756</v>
      </c>
      <c r="G6" s="25" t="s">
        <v>666</v>
      </c>
      <c r="H6" s="38">
        <v>1.5</v>
      </c>
      <c r="I6" s="25">
        <v>2</v>
      </c>
      <c r="J6" s="25" t="s">
        <v>14</v>
      </c>
      <c r="K6" s="38">
        <f t="shared" si="1"/>
        <v>12.375000000000002</v>
      </c>
      <c r="L6" s="26">
        <v>24.900000000000002</v>
      </c>
      <c r="M6" s="38">
        <v>6</v>
      </c>
      <c r="N6" s="158">
        <v>0.26200000000000001</v>
      </c>
      <c r="O6" s="25">
        <v>0.04</v>
      </c>
      <c r="P6" s="28">
        <v>6.2880000000000005E-2</v>
      </c>
      <c r="Q6" s="25" t="s">
        <v>15</v>
      </c>
      <c r="R6" s="25" t="s">
        <v>15</v>
      </c>
      <c r="S6" s="25">
        <v>10</v>
      </c>
      <c r="T6" s="29" t="s">
        <v>17</v>
      </c>
    </row>
    <row r="7" spans="1:20" outlineLevel="1" x14ac:dyDescent="0.2">
      <c r="A7" s="127">
        <v>5</v>
      </c>
      <c r="B7" s="154" t="s">
        <v>641</v>
      </c>
      <c r="C7" s="157" t="s">
        <v>642</v>
      </c>
      <c r="D7" s="24">
        <v>4680296023769</v>
      </c>
      <c r="E7" s="206">
        <f t="shared" si="0"/>
        <v>992.16000000000008</v>
      </c>
      <c r="F7" s="25" t="s">
        <v>756</v>
      </c>
      <c r="G7" s="25" t="s">
        <v>667</v>
      </c>
      <c r="H7" s="38">
        <v>1.8</v>
      </c>
      <c r="I7" s="25">
        <v>2</v>
      </c>
      <c r="J7" s="25" t="s">
        <v>14</v>
      </c>
      <c r="K7" s="38">
        <f t="shared" si="1"/>
        <v>14.865000000000002</v>
      </c>
      <c r="L7" s="26">
        <v>29.880000000000003</v>
      </c>
      <c r="M7" s="38">
        <v>6</v>
      </c>
      <c r="N7" s="158">
        <v>0.312</v>
      </c>
      <c r="O7" s="25">
        <v>0.04</v>
      </c>
      <c r="P7" s="28">
        <v>7.4880000000000002E-2</v>
      </c>
      <c r="Q7" s="25" t="s">
        <v>15</v>
      </c>
      <c r="R7" s="25" t="s">
        <v>15</v>
      </c>
      <c r="S7" s="25">
        <v>10</v>
      </c>
      <c r="T7" s="29" t="s">
        <v>17</v>
      </c>
    </row>
    <row r="8" spans="1:20" outlineLevel="1" x14ac:dyDescent="0.2">
      <c r="A8" s="127">
        <v>6</v>
      </c>
      <c r="B8" s="154" t="s">
        <v>643</v>
      </c>
      <c r="C8" s="157" t="s">
        <v>644</v>
      </c>
      <c r="D8" s="24">
        <v>4680296023776</v>
      </c>
      <c r="E8" s="206">
        <f t="shared" si="0"/>
        <v>1157.5200000000002</v>
      </c>
      <c r="F8" s="25" t="s">
        <v>756</v>
      </c>
      <c r="G8" s="25" t="s">
        <v>668</v>
      </c>
      <c r="H8" s="38">
        <v>2.1</v>
      </c>
      <c r="I8" s="25">
        <v>2</v>
      </c>
      <c r="J8" s="25" t="s">
        <v>14</v>
      </c>
      <c r="K8" s="38">
        <f t="shared" si="1"/>
        <v>17.355000000000004</v>
      </c>
      <c r="L8" s="26">
        <v>34.860000000000007</v>
      </c>
      <c r="M8" s="38">
        <v>6</v>
      </c>
      <c r="N8" s="158">
        <v>0.36199999999999999</v>
      </c>
      <c r="O8" s="25">
        <v>0.04</v>
      </c>
      <c r="P8" s="28">
        <v>8.6879999999999985E-2</v>
      </c>
      <c r="Q8" s="25" t="s">
        <v>15</v>
      </c>
      <c r="R8" s="25" t="s">
        <v>15</v>
      </c>
      <c r="S8" s="25">
        <v>10</v>
      </c>
      <c r="T8" s="29" t="s">
        <v>17</v>
      </c>
    </row>
    <row r="9" spans="1:20" outlineLevel="1" x14ac:dyDescent="0.2">
      <c r="A9" s="155">
        <v>7</v>
      </c>
      <c r="B9" s="154" t="s">
        <v>645</v>
      </c>
      <c r="C9" s="157" t="s">
        <v>646</v>
      </c>
      <c r="D9" s="24">
        <v>4680296023783</v>
      </c>
      <c r="E9" s="206">
        <f t="shared" si="0"/>
        <v>1322.88</v>
      </c>
      <c r="F9" s="25" t="s">
        <v>756</v>
      </c>
      <c r="G9" s="25" t="s">
        <v>669</v>
      </c>
      <c r="H9" s="38">
        <v>2.4</v>
      </c>
      <c r="I9" s="25">
        <v>2</v>
      </c>
      <c r="J9" s="25" t="s">
        <v>14</v>
      </c>
      <c r="K9" s="38">
        <f t="shared" si="1"/>
        <v>19.845000000000002</v>
      </c>
      <c r="L9" s="26">
        <v>39.840000000000003</v>
      </c>
      <c r="M9" s="38">
        <v>6</v>
      </c>
      <c r="N9" s="158">
        <v>0.41199999999999998</v>
      </c>
      <c r="O9" s="25">
        <v>0.04</v>
      </c>
      <c r="P9" s="28">
        <v>9.8879999999999996E-2</v>
      </c>
      <c r="Q9" s="25" t="s">
        <v>15</v>
      </c>
      <c r="R9" s="25" t="s">
        <v>15</v>
      </c>
      <c r="S9" s="25">
        <v>10</v>
      </c>
      <c r="T9" s="29" t="s">
        <v>17</v>
      </c>
    </row>
    <row r="10" spans="1:20" outlineLevel="1" x14ac:dyDescent="0.2">
      <c r="A10" s="155">
        <v>8</v>
      </c>
      <c r="B10" s="154" t="s">
        <v>647</v>
      </c>
      <c r="C10" s="157" t="s">
        <v>648</v>
      </c>
      <c r="D10" s="24">
        <v>4680296023790</v>
      </c>
      <c r="E10" s="206">
        <f t="shared" si="0"/>
        <v>1488.2400000000002</v>
      </c>
      <c r="F10" s="25" t="s">
        <v>756</v>
      </c>
      <c r="G10" s="25" t="s">
        <v>670</v>
      </c>
      <c r="H10" s="38">
        <v>2.7</v>
      </c>
      <c r="I10" s="25">
        <v>1</v>
      </c>
      <c r="J10" s="25" t="s">
        <v>14</v>
      </c>
      <c r="K10" s="38">
        <f t="shared" si="1"/>
        <v>22.260000000000005</v>
      </c>
      <c r="L10" s="26">
        <v>22.410000000000004</v>
      </c>
      <c r="M10" s="38">
        <v>6</v>
      </c>
      <c r="N10" s="158">
        <v>0.45</v>
      </c>
      <c r="O10" s="25">
        <v>0.04</v>
      </c>
      <c r="P10" s="28">
        <v>0.10800000000000001</v>
      </c>
      <c r="Q10" s="25" t="s">
        <v>15</v>
      </c>
      <c r="R10" s="25" t="s">
        <v>15</v>
      </c>
      <c r="S10" s="25">
        <v>10</v>
      </c>
      <c r="T10" s="29" t="s">
        <v>17</v>
      </c>
    </row>
    <row r="11" spans="1:20" outlineLevel="1" x14ac:dyDescent="0.2">
      <c r="A11" s="127">
        <v>9</v>
      </c>
      <c r="B11" s="154" t="s">
        <v>649</v>
      </c>
      <c r="C11" s="157" t="s">
        <v>650</v>
      </c>
      <c r="D11" s="24">
        <v>4680296023806</v>
      </c>
      <c r="E11" s="206">
        <f t="shared" si="0"/>
        <v>1653.6000000000001</v>
      </c>
      <c r="F11" s="25" t="s">
        <v>756</v>
      </c>
      <c r="G11" s="25" t="s">
        <v>671</v>
      </c>
      <c r="H11" s="38">
        <v>3</v>
      </c>
      <c r="I11" s="25">
        <v>1</v>
      </c>
      <c r="J11" s="25" t="s">
        <v>14</v>
      </c>
      <c r="K11" s="38">
        <f t="shared" si="1"/>
        <v>24.750000000000004</v>
      </c>
      <c r="L11" s="26">
        <v>24.900000000000002</v>
      </c>
      <c r="M11" s="38">
        <v>6</v>
      </c>
      <c r="N11" s="158">
        <v>0.5</v>
      </c>
      <c r="O11" s="25">
        <v>0.04</v>
      </c>
      <c r="P11" s="28">
        <v>0.12</v>
      </c>
      <c r="Q11" s="25" t="s">
        <v>15</v>
      </c>
      <c r="R11" s="25" t="s">
        <v>15</v>
      </c>
      <c r="S11" s="25">
        <v>10</v>
      </c>
      <c r="T11" s="29" t="s">
        <v>17</v>
      </c>
    </row>
    <row r="12" spans="1:20" outlineLevel="1" x14ac:dyDescent="0.2">
      <c r="A12" s="127">
        <v>10</v>
      </c>
      <c r="B12" s="154" t="s">
        <v>651</v>
      </c>
      <c r="C12" s="157" t="s">
        <v>652</v>
      </c>
      <c r="D12" s="24">
        <v>4680296023813</v>
      </c>
      <c r="E12" s="206">
        <f t="shared" si="0"/>
        <v>1818.96</v>
      </c>
      <c r="F12" s="25" t="s">
        <v>756</v>
      </c>
      <c r="G12" s="25" t="s">
        <v>672</v>
      </c>
      <c r="H12" s="38">
        <v>3.3</v>
      </c>
      <c r="I12" s="25">
        <v>1</v>
      </c>
      <c r="J12" s="25" t="s">
        <v>14</v>
      </c>
      <c r="K12" s="38">
        <f t="shared" si="1"/>
        <v>27.240000000000002</v>
      </c>
      <c r="L12" s="26">
        <v>27.39</v>
      </c>
      <c r="M12" s="38">
        <v>6</v>
      </c>
      <c r="N12" s="158">
        <v>0.55000000000000004</v>
      </c>
      <c r="O12" s="25">
        <v>0.04</v>
      </c>
      <c r="P12" s="28">
        <v>0.13200000000000001</v>
      </c>
      <c r="Q12" s="25" t="s">
        <v>15</v>
      </c>
      <c r="R12" s="25" t="s">
        <v>15</v>
      </c>
      <c r="S12" s="25">
        <v>10</v>
      </c>
      <c r="T12" s="29" t="s">
        <v>17</v>
      </c>
    </row>
    <row r="13" spans="1:20" outlineLevel="1" x14ac:dyDescent="0.2">
      <c r="A13" s="127">
        <v>11</v>
      </c>
      <c r="B13" s="154" t="s">
        <v>653</v>
      </c>
      <c r="C13" s="157" t="s">
        <v>654</v>
      </c>
      <c r="D13" s="24">
        <v>4680296023820</v>
      </c>
      <c r="E13" s="206">
        <f t="shared" si="0"/>
        <v>1984.3200000000002</v>
      </c>
      <c r="F13" s="25" t="s">
        <v>756</v>
      </c>
      <c r="G13" s="25" t="s">
        <v>673</v>
      </c>
      <c r="H13" s="38">
        <v>3.6</v>
      </c>
      <c r="I13" s="25">
        <v>1</v>
      </c>
      <c r="J13" s="25" t="s">
        <v>14</v>
      </c>
      <c r="K13" s="38">
        <f t="shared" si="1"/>
        <v>29.730000000000004</v>
      </c>
      <c r="L13" s="26">
        <v>29.880000000000003</v>
      </c>
      <c r="M13" s="38">
        <v>6</v>
      </c>
      <c r="N13" s="158">
        <v>0.6</v>
      </c>
      <c r="O13" s="25">
        <v>0.04</v>
      </c>
      <c r="P13" s="28">
        <v>0.14399999999999999</v>
      </c>
      <c r="Q13" s="25" t="s">
        <v>15</v>
      </c>
      <c r="R13" s="25" t="s">
        <v>15</v>
      </c>
      <c r="S13" s="25">
        <v>10</v>
      </c>
      <c r="T13" s="29" t="s">
        <v>17</v>
      </c>
    </row>
    <row r="14" spans="1:20" outlineLevel="1" x14ac:dyDescent="0.2">
      <c r="A14" s="127">
        <v>12</v>
      </c>
      <c r="B14" s="154" t="s">
        <v>655</v>
      </c>
      <c r="C14" s="157" t="s">
        <v>656</v>
      </c>
      <c r="D14" s="24">
        <v>4680296024162</v>
      </c>
      <c r="E14" s="206">
        <f t="shared" si="0"/>
        <v>1984.3200000000002</v>
      </c>
      <c r="F14" s="25" t="s">
        <v>756</v>
      </c>
      <c r="G14" s="25" t="s">
        <v>673</v>
      </c>
      <c r="H14" s="38">
        <v>3.6</v>
      </c>
      <c r="I14" s="25">
        <v>1</v>
      </c>
      <c r="J14" s="25" t="s">
        <v>14</v>
      </c>
      <c r="K14" s="38">
        <f t="shared" si="1"/>
        <v>29.730000000000004</v>
      </c>
      <c r="L14" s="26">
        <v>29.880000000000003</v>
      </c>
      <c r="M14" s="38">
        <v>6</v>
      </c>
      <c r="N14" s="158">
        <v>0.6</v>
      </c>
      <c r="O14" s="25">
        <v>0.04</v>
      </c>
      <c r="P14" s="28">
        <v>0.14399999999999999</v>
      </c>
      <c r="Q14" s="25" t="s">
        <v>15</v>
      </c>
      <c r="R14" s="25" t="s">
        <v>15</v>
      </c>
      <c r="S14" s="25">
        <v>10</v>
      </c>
      <c r="T14" s="29" t="s">
        <v>17</v>
      </c>
    </row>
    <row r="15" spans="1:20" outlineLevel="1" x14ac:dyDescent="0.2">
      <c r="A15" s="127">
        <v>13</v>
      </c>
      <c r="B15" s="154" t="s">
        <v>657</v>
      </c>
      <c r="C15" s="157" t="s">
        <v>658</v>
      </c>
      <c r="D15" s="24">
        <v>4680296023851</v>
      </c>
      <c r="E15" s="206">
        <f t="shared" si="0"/>
        <v>2315.0400000000004</v>
      </c>
      <c r="F15" s="25" t="s">
        <v>756</v>
      </c>
      <c r="G15" s="25" t="s">
        <v>674</v>
      </c>
      <c r="H15" s="38">
        <v>4.2</v>
      </c>
      <c r="I15" s="25">
        <v>1</v>
      </c>
      <c r="J15" s="25" t="s">
        <v>14</v>
      </c>
      <c r="K15" s="38">
        <f t="shared" si="1"/>
        <v>34.710000000000008</v>
      </c>
      <c r="L15" s="26">
        <v>34.860000000000007</v>
      </c>
      <c r="M15" s="38">
        <v>6</v>
      </c>
      <c r="N15" s="158">
        <v>0.7</v>
      </c>
      <c r="O15" s="25">
        <v>0.04</v>
      </c>
      <c r="P15" s="28">
        <v>0.16799999999999998</v>
      </c>
      <c r="Q15" s="25" t="s">
        <v>15</v>
      </c>
      <c r="R15" s="25" t="s">
        <v>15</v>
      </c>
      <c r="S15" s="25">
        <v>10</v>
      </c>
      <c r="T15" s="29" t="s">
        <v>17</v>
      </c>
    </row>
    <row r="16" spans="1:20" outlineLevel="1" x14ac:dyDescent="0.2">
      <c r="A16" s="127">
        <v>14</v>
      </c>
      <c r="B16" s="154" t="s">
        <v>659</v>
      </c>
      <c r="C16" s="157" t="s">
        <v>660</v>
      </c>
      <c r="D16" s="24">
        <v>4680296023844</v>
      </c>
      <c r="E16" s="206">
        <f t="shared" si="0"/>
        <v>2645.76</v>
      </c>
      <c r="F16" s="25" t="s">
        <v>756</v>
      </c>
      <c r="G16" s="25" t="s">
        <v>675</v>
      </c>
      <c r="H16" s="38">
        <v>4.8</v>
      </c>
      <c r="I16" s="25">
        <v>1</v>
      </c>
      <c r="J16" s="25" t="s">
        <v>14</v>
      </c>
      <c r="K16" s="38">
        <f t="shared" si="1"/>
        <v>39.690000000000005</v>
      </c>
      <c r="L16" s="26">
        <v>39.840000000000003</v>
      </c>
      <c r="M16" s="38">
        <v>6</v>
      </c>
      <c r="N16" s="158">
        <v>0.8</v>
      </c>
      <c r="O16" s="25">
        <v>0.04</v>
      </c>
      <c r="P16" s="28">
        <v>0.19200000000000003</v>
      </c>
      <c r="Q16" s="25" t="s">
        <v>15</v>
      </c>
      <c r="R16" s="25" t="s">
        <v>15</v>
      </c>
      <c r="S16" s="25">
        <v>10</v>
      </c>
      <c r="T16" s="29" t="s">
        <v>17</v>
      </c>
    </row>
    <row r="17" spans="1:20" outlineLevel="1" x14ac:dyDescent="0.2">
      <c r="A17" s="127">
        <v>15</v>
      </c>
      <c r="B17" s="154" t="s">
        <v>661</v>
      </c>
      <c r="C17" s="157" t="s">
        <v>662</v>
      </c>
      <c r="D17" s="24">
        <v>4680296023837</v>
      </c>
      <c r="E17" s="206">
        <f t="shared" si="0"/>
        <v>2645.76</v>
      </c>
      <c r="F17" s="25" t="s">
        <v>756</v>
      </c>
      <c r="G17" s="25" t="s">
        <v>675</v>
      </c>
      <c r="H17" s="38">
        <v>4.8</v>
      </c>
      <c r="I17" s="25">
        <v>1</v>
      </c>
      <c r="J17" s="25" t="s">
        <v>14</v>
      </c>
      <c r="K17" s="38">
        <f t="shared" si="1"/>
        <v>39.690000000000005</v>
      </c>
      <c r="L17" s="26">
        <v>39.840000000000003</v>
      </c>
      <c r="M17" s="38">
        <v>6</v>
      </c>
      <c r="N17" s="158">
        <v>0.8</v>
      </c>
      <c r="O17" s="25">
        <v>0.04</v>
      </c>
      <c r="P17" s="28">
        <v>0.19200000000000003</v>
      </c>
      <c r="Q17" s="25" t="s">
        <v>15</v>
      </c>
      <c r="R17" s="25" t="s">
        <v>15</v>
      </c>
      <c r="S17" s="25">
        <v>10</v>
      </c>
      <c r="T17" s="29" t="s">
        <v>17</v>
      </c>
    </row>
    <row r="18" spans="1:20" s="5" customFormat="1" ht="15" x14ac:dyDescent="0.2">
      <c r="A18" s="15" t="s">
        <v>767</v>
      </c>
      <c r="B18" s="16"/>
      <c r="C18" s="17"/>
      <c r="D18" s="52"/>
      <c r="E18" s="215"/>
      <c r="F18" s="52"/>
      <c r="G18" s="52"/>
      <c r="H18" s="52"/>
      <c r="I18" s="52"/>
      <c r="J18" s="52"/>
      <c r="K18" s="55"/>
      <c r="L18" s="55"/>
      <c r="M18" s="52"/>
      <c r="N18" s="52"/>
      <c r="O18" s="52"/>
      <c r="P18" s="52"/>
      <c r="Q18" s="52"/>
      <c r="R18" s="52"/>
      <c r="S18" s="52"/>
      <c r="T18" s="19"/>
    </row>
    <row r="19" spans="1:20" outlineLevel="1" x14ac:dyDescent="0.2">
      <c r="A19" s="127">
        <v>16</v>
      </c>
      <c r="B19" s="154" t="s">
        <v>676</v>
      </c>
      <c r="C19" s="157" t="s">
        <v>677</v>
      </c>
      <c r="D19" s="24">
        <v>4680296023684</v>
      </c>
      <c r="E19" s="206">
        <v>11.440000000000001</v>
      </c>
      <c r="F19" s="25" t="s">
        <v>756</v>
      </c>
      <c r="G19" s="25" t="s">
        <v>682</v>
      </c>
      <c r="H19" s="25" t="s">
        <v>682</v>
      </c>
      <c r="I19" s="25">
        <v>90</v>
      </c>
      <c r="J19" s="25" t="s">
        <v>14</v>
      </c>
      <c r="K19" s="38">
        <f t="shared" si="1"/>
        <v>4.2333333333333334E-2</v>
      </c>
      <c r="L19" s="26">
        <v>3.96</v>
      </c>
      <c r="M19" s="25">
        <v>0.60199999999999998</v>
      </c>
      <c r="N19" s="158">
        <v>0.25249169435215951</v>
      </c>
      <c r="O19" s="25">
        <v>0.22499999999999998</v>
      </c>
      <c r="P19" s="28">
        <v>3.4200000000000001E-2</v>
      </c>
      <c r="Q19" s="25" t="s">
        <v>15</v>
      </c>
      <c r="R19" s="25" t="s">
        <v>15</v>
      </c>
      <c r="S19" s="25">
        <v>10</v>
      </c>
      <c r="T19" s="29" t="s">
        <v>17</v>
      </c>
    </row>
    <row r="20" spans="1:20" outlineLevel="1" x14ac:dyDescent="0.2">
      <c r="A20" s="127">
        <v>17</v>
      </c>
      <c r="B20" s="154" t="s">
        <v>678</v>
      </c>
      <c r="C20" s="157" t="s">
        <v>679</v>
      </c>
      <c r="D20" s="24">
        <v>4607114147117</v>
      </c>
      <c r="E20" s="206">
        <v>127.92</v>
      </c>
      <c r="F20" s="25" t="s">
        <v>756</v>
      </c>
      <c r="G20" s="25" t="s">
        <v>683</v>
      </c>
      <c r="H20" s="25" t="s">
        <v>682</v>
      </c>
      <c r="I20" s="25">
        <v>8</v>
      </c>
      <c r="J20" s="25" t="s">
        <v>14</v>
      </c>
      <c r="K20" s="38">
        <f>(L20-0.2)/I20</f>
        <v>0.91200000000000003</v>
      </c>
      <c r="L20" s="26">
        <v>7.4960000000000004</v>
      </c>
      <c r="M20" s="38">
        <v>3</v>
      </c>
      <c r="N20" s="158">
        <v>0.15</v>
      </c>
      <c r="O20" s="25">
        <v>5.2999999999999999E-2</v>
      </c>
      <c r="P20" s="28">
        <v>2.4E-2</v>
      </c>
      <c r="Q20" s="25" t="s">
        <v>15</v>
      </c>
      <c r="R20" s="25" t="s">
        <v>15</v>
      </c>
      <c r="S20" s="25">
        <v>10</v>
      </c>
      <c r="T20" s="29" t="s">
        <v>17</v>
      </c>
    </row>
    <row r="21" spans="1:20" outlineLevel="1" x14ac:dyDescent="0.2">
      <c r="A21" s="127">
        <v>18</v>
      </c>
      <c r="B21" s="154" t="s">
        <v>680</v>
      </c>
      <c r="C21" s="157" t="s">
        <v>681</v>
      </c>
      <c r="D21" s="24">
        <v>4607114147131</v>
      </c>
      <c r="E21" s="206">
        <v>181.79200000000003</v>
      </c>
      <c r="F21" s="25" t="s">
        <v>756</v>
      </c>
      <c r="G21" s="25" t="s">
        <v>684</v>
      </c>
      <c r="H21" s="25" t="s">
        <v>682</v>
      </c>
      <c r="I21" s="25">
        <v>8</v>
      </c>
      <c r="J21" s="25" t="s">
        <v>14</v>
      </c>
      <c r="K21" s="38">
        <f t="shared" ref="K21:K23" si="2">(L21-0.2)/I21</f>
        <v>1.2250000000000001</v>
      </c>
      <c r="L21" s="26">
        <v>10</v>
      </c>
      <c r="M21" s="38">
        <v>3</v>
      </c>
      <c r="N21" s="158">
        <v>0.18</v>
      </c>
      <c r="O21" s="25">
        <v>5.2999999999999999E-2</v>
      </c>
      <c r="P21" s="28">
        <v>2.8800000000000003E-2</v>
      </c>
      <c r="Q21" s="25" t="s">
        <v>15</v>
      </c>
      <c r="R21" s="25" t="s">
        <v>15</v>
      </c>
      <c r="S21" s="25">
        <v>10</v>
      </c>
      <c r="T21" s="29" t="s">
        <v>17</v>
      </c>
    </row>
    <row r="22" spans="1:20" outlineLevel="1" x14ac:dyDescent="0.2">
      <c r="A22" s="127">
        <v>19</v>
      </c>
      <c r="B22" s="154" t="s">
        <v>797</v>
      </c>
      <c r="C22" s="186" t="s">
        <v>793</v>
      </c>
      <c r="D22" s="24">
        <v>4607114147094</v>
      </c>
      <c r="E22" s="206">
        <v>228.8</v>
      </c>
      <c r="F22" s="25" t="s">
        <v>756</v>
      </c>
      <c r="G22" s="25" t="s">
        <v>795</v>
      </c>
      <c r="H22" s="25" t="s">
        <v>682</v>
      </c>
      <c r="I22" s="25">
        <v>8</v>
      </c>
      <c r="J22" s="25" t="s">
        <v>14</v>
      </c>
      <c r="K22" s="38">
        <f t="shared" si="2"/>
        <v>0.69499999999999995</v>
      </c>
      <c r="L22" s="26">
        <v>5.76</v>
      </c>
      <c r="M22" s="38">
        <v>3</v>
      </c>
      <c r="N22" s="158">
        <v>0.1</v>
      </c>
      <c r="O22" s="25">
        <v>5.2999999999999999E-2</v>
      </c>
      <c r="P22" s="28">
        <v>1.5900000000000001E-2</v>
      </c>
      <c r="Q22" s="25" t="s">
        <v>15</v>
      </c>
      <c r="R22" s="25" t="s">
        <v>15</v>
      </c>
      <c r="S22" s="25">
        <v>10</v>
      </c>
      <c r="T22" s="29" t="s">
        <v>17</v>
      </c>
    </row>
    <row r="23" spans="1:20" ht="13.5" outlineLevel="1" thickBot="1" x14ac:dyDescent="0.25">
      <c r="A23" s="128">
        <v>20</v>
      </c>
      <c r="B23" s="156" t="s">
        <v>798</v>
      </c>
      <c r="C23" s="187" t="s">
        <v>794</v>
      </c>
      <c r="D23" s="45">
        <v>4607114147155</v>
      </c>
      <c r="E23" s="213">
        <v>276.12</v>
      </c>
      <c r="F23" s="46" t="s">
        <v>756</v>
      </c>
      <c r="G23" s="46" t="s">
        <v>796</v>
      </c>
      <c r="H23" s="46" t="s">
        <v>682</v>
      </c>
      <c r="I23" s="46">
        <v>8</v>
      </c>
      <c r="J23" s="46" t="s">
        <v>14</v>
      </c>
      <c r="K23" s="183">
        <f t="shared" si="2"/>
        <v>2.2250000000000001</v>
      </c>
      <c r="L23" s="48">
        <v>18</v>
      </c>
      <c r="M23" s="183">
        <v>3</v>
      </c>
      <c r="N23" s="173">
        <v>0.25</v>
      </c>
      <c r="O23" s="46">
        <v>5.2999999999999999E-2</v>
      </c>
      <c r="P23" s="50">
        <v>3.9750000000000001E-2</v>
      </c>
      <c r="Q23" s="46" t="s">
        <v>15</v>
      </c>
      <c r="R23" s="46" t="s">
        <v>15</v>
      </c>
      <c r="S23" s="46">
        <v>10</v>
      </c>
      <c r="T23" s="51" t="s">
        <v>17</v>
      </c>
    </row>
    <row r="26" spans="1:20" x14ac:dyDescent="0.2">
      <c r="C26" s="188"/>
      <c r="H26" s="191"/>
    </row>
    <row r="27" spans="1:20" x14ac:dyDescent="0.2">
      <c r="C27" s="188"/>
      <c r="H27" s="192"/>
    </row>
    <row r="28" spans="1:20" x14ac:dyDescent="0.2">
      <c r="H28" s="192"/>
    </row>
    <row r="29" spans="1:20" x14ac:dyDescent="0.2">
      <c r="H29" s="192"/>
    </row>
    <row r="30" spans="1:20" x14ac:dyDescent="0.2">
      <c r="G30" s="192"/>
      <c r="S30" s="124"/>
    </row>
    <row r="31" spans="1:20" x14ac:dyDescent="0.2">
      <c r="H31" s="192"/>
    </row>
    <row r="32" spans="1:20" x14ac:dyDescent="0.2">
      <c r="H32" s="192"/>
    </row>
    <row r="33" spans="8:8" x14ac:dyDescent="0.2">
      <c r="H33" s="192"/>
    </row>
    <row r="34" spans="8:8" x14ac:dyDescent="0.2">
      <c r="H34" s="192"/>
    </row>
    <row r="35" spans="8:8" x14ac:dyDescent="0.2">
      <c r="H35" s="192"/>
    </row>
    <row r="36" spans="8:8" x14ac:dyDescent="0.2">
      <c r="H36" s="192"/>
    </row>
    <row r="37" spans="8:8" x14ac:dyDescent="0.2">
      <c r="H37" s="192"/>
    </row>
    <row r="38" spans="8:8" x14ac:dyDescent="0.2">
      <c r="H38" s="192"/>
    </row>
    <row r="39" spans="8:8" x14ac:dyDescent="0.2">
      <c r="H39" s="192"/>
    </row>
    <row r="40" spans="8:8" x14ac:dyDescent="0.2">
      <c r="H40" s="192"/>
    </row>
    <row r="41" spans="8:8" x14ac:dyDescent="0.2">
      <c r="H41" s="192"/>
    </row>
    <row r="42" spans="8:8" x14ac:dyDescent="0.2">
      <c r="H42" s="191"/>
    </row>
    <row r="43" spans="8:8" x14ac:dyDescent="0.2">
      <c r="H43" s="191"/>
    </row>
    <row r="44" spans="8:8" x14ac:dyDescent="0.2">
      <c r="H44" s="191"/>
    </row>
    <row r="45" spans="8:8" x14ac:dyDescent="0.2">
      <c r="H45" s="1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Сайдинг</vt:lpstr>
      <vt:lpstr>Фасадные панели</vt:lpstr>
      <vt:lpstr>Водосточная система</vt:lpstr>
      <vt:lpstr>Стеновые панели</vt:lpstr>
      <vt:lpstr>Подоконники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Сухова Елена</cp:lastModifiedBy>
  <cp:lastPrinted>2019-06-04T09:56:10Z</cp:lastPrinted>
  <dcterms:created xsi:type="dcterms:W3CDTF">2019-01-24T13:49:41Z</dcterms:created>
  <dcterms:modified xsi:type="dcterms:W3CDTF">2020-06-23T12:34:30Z</dcterms:modified>
</cp:coreProperties>
</file>